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ss\IJSD\Katls\Nodalas\Iepirkumu_Nodala\2022.gads\2022_21_remonts\Nolikums_ar_pielikumiem\"/>
    </mc:Choice>
  </mc:AlternateContent>
  <xr:revisionPtr revIDLastSave="0" documentId="13_ncr:1_{03D68544-5837-4614-8636-0E97BB170F58}" xr6:coauthVersionLast="47" xr6:coauthVersionMax="47" xr10:uidLastSave="{00000000-0000-0000-0000-000000000000}"/>
  <bookViews>
    <workbookView xWindow="1125" yWindow="1125" windowWidth="21600" windowHeight="11385" tabRatio="821" xr2:uid="{00000000-000D-0000-FFFF-FFFF00000000}"/>
  </bookViews>
  <sheets>
    <sheet name="3_pielikums" sheetId="5" r:id="rId1"/>
    <sheet name="3_pielikums_kopsavilkums" sheetId="4" r:id="rId2"/>
    <sheet name="1-1" sheetId="9" r:id="rId3"/>
    <sheet name="2-2" sheetId="24" r:id="rId4"/>
    <sheet name="3-3" sheetId="25" r:id="rId5"/>
  </sheets>
  <definedNames>
    <definedName name="_xlnm.Print_Area" localSheetId="2">'1-1'!$A$1:$P$32</definedName>
    <definedName name="_xlnm.Print_Area" localSheetId="0">'3_pielikums'!$A$1:$C$22</definedName>
    <definedName name="_xlnm.Print_Area" localSheetId="1">'3_pielikums_kopsavilkums'!$A$1:$H$26</definedName>
    <definedName name="_xlnm.Print_Titles" localSheetId="2">'1-1'!$10:$11</definedName>
    <definedName name="_xlnm.Print_Titles" localSheetId="0">'3_pielikums'!$17:$17</definedName>
    <definedName name="_xlnm.Print_Titles" localSheetId="1">'3_pielikums_kopsavilkums'!$17:$18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9" l="1"/>
  <c r="E45" i="24" l="1"/>
  <c r="O21" i="25"/>
  <c r="H21" i="25"/>
  <c r="K21" i="25" s="1"/>
  <c r="P21" i="25" s="1"/>
  <c r="L21" i="25"/>
  <c r="N21" i="25"/>
  <c r="L29" i="9"/>
  <c r="N29" i="9"/>
  <c r="O29" i="9"/>
  <c r="H29" i="9"/>
  <c r="K29" i="9" s="1"/>
  <c r="P29" i="9" s="1"/>
  <c r="H25" i="9"/>
  <c r="M25" i="9" s="1"/>
  <c r="L25" i="9"/>
  <c r="N25" i="9"/>
  <c r="O25" i="9"/>
  <c r="H35" i="9"/>
  <c r="K35" i="9" s="1"/>
  <c r="P35" i="9" s="1"/>
  <c r="L35" i="9"/>
  <c r="N35" i="9"/>
  <c r="O35" i="9"/>
  <c r="H20" i="9"/>
  <c r="K20" i="9" s="1"/>
  <c r="P20" i="9" s="1"/>
  <c r="L20" i="9"/>
  <c r="N20" i="9"/>
  <c r="O20" i="9"/>
  <c r="H23" i="9"/>
  <c r="M23" i="9" s="1"/>
  <c r="L23" i="9"/>
  <c r="N23" i="9"/>
  <c r="O23" i="9"/>
  <c r="H16" i="9"/>
  <c r="K16" i="9" s="1"/>
  <c r="P16" i="9" s="1"/>
  <c r="H17" i="9"/>
  <c r="M17" i="9" s="1"/>
  <c r="L16" i="9"/>
  <c r="N16" i="9"/>
  <c r="O16" i="9"/>
  <c r="L17" i="9"/>
  <c r="N17" i="9"/>
  <c r="O17" i="9"/>
  <c r="N23" i="24"/>
  <c r="O22" i="24"/>
  <c r="N22" i="24"/>
  <c r="H22" i="24"/>
  <c r="O21" i="24"/>
  <c r="N21" i="24"/>
  <c r="H21" i="24"/>
  <c r="H18" i="24"/>
  <c r="M18" i="24" s="1"/>
  <c r="L18" i="24"/>
  <c r="N18" i="24"/>
  <c r="O18" i="24"/>
  <c r="H19" i="24"/>
  <c r="M19" i="24" s="1"/>
  <c r="L19" i="24"/>
  <c r="N19" i="24"/>
  <c r="O19" i="24"/>
  <c r="H20" i="24"/>
  <c r="M20" i="24" s="1"/>
  <c r="L20" i="24"/>
  <c r="N20" i="24"/>
  <c r="O20" i="24"/>
  <c r="H24" i="24"/>
  <c r="M24" i="24" s="1"/>
  <c r="L24" i="24"/>
  <c r="N24" i="24"/>
  <c r="O24" i="24"/>
  <c r="H34" i="24"/>
  <c r="M34" i="24" s="1"/>
  <c r="L34" i="24"/>
  <c r="N34" i="24"/>
  <c r="O34" i="24"/>
  <c r="H35" i="24"/>
  <c r="M35" i="24" s="1"/>
  <c r="L35" i="24"/>
  <c r="N35" i="24"/>
  <c r="O35" i="24"/>
  <c r="H31" i="24"/>
  <c r="M31" i="24" s="1"/>
  <c r="L31" i="24"/>
  <c r="N31" i="24"/>
  <c r="O31" i="24"/>
  <c r="H32" i="24"/>
  <c r="K32" i="24" s="1"/>
  <c r="O33" i="24"/>
  <c r="N33" i="24"/>
  <c r="L33" i="24"/>
  <c r="H33" i="24"/>
  <c r="M33" i="24" s="1"/>
  <c r="L29" i="24"/>
  <c r="N29" i="24"/>
  <c r="O29" i="24"/>
  <c r="H29" i="24"/>
  <c r="K29" i="24" s="1"/>
  <c r="P29" i="24" s="1"/>
  <c r="H15" i="24"/>
  <c r="K15" i="24" s="1"/>
  <c r="P15" i="24" s="1"/>
  <c r="L15" i="24"/>
  <c r="N15" i="24"/>
  <c r="O15" i="24"/>
  <c r="H19" i="25"/>
  <c r="K19" i="25" s="1"/>
  <c r="P19" i="25" s="1"/>
  <c r="L19" i="25"/>
  <c r="N19" i="25"/>
  <c r="O19" i="25"/>
  <c r="H16" i="25"/>
  <c r="M16" i="25" s="1"/>
  <c r="L16" i="25"/>
  <c r="N16" i="25"/>
  <c r="O16" i="25"/>
  <c r="M21" i="25" l="1"/>
  <c r="O23" i="24"/>
  <c r="L22" i="24"/>
  <c r="K31" i="24"/>
  <c r="P31" i="24" s="1"/>
  <c r="M29" i="24"/>
  <c r="M29" i="9"/>
  <c r="L23" i="24"/>
  <c r="K25" i="9"/>
  <c r="P25" i="9" s="1"/>
  <c r="M35" i="9"/>
  <c r="M20" i="9"/>
  <c r="K23" i="9"/>
  <c r="P23" i="9" s="1"/>
  <c r="M16" i="9"/>
  <c r="K17" i="9"/>
  <c r="P17" i="9" s="1"/>
  <c r="K24" i="24"/>
  <c r="P24" i="24" s="1"/>
  <c r="K22" i="24"/>
  <c r="P22" i="24" s="1"/>
  <c r="M22" i="24"/>
  <c r="K21" i="24"/>
  <c r="P21" i="24" s="1"/>
  <c r="L21" i="24"/>
  <c r="K20" i="24"/>
  <c r="P20" i="24" s="1"/>
  <c r="K18" i="24"/>
  <c r="P18" i="24" s="1"/>
  <c r="K19" i="24"/>
  <c r="P19" i="24" s="1"/>
  <c r="M21" i="24"/>
  <c r="K34" i="24"/>
  <c r="P34" i="24" s="1"/>
  <c r="K35" i="24"/>
  <c r="P35" i="24" s="1"/>
  <c r="K33" i="24"/>
  <c r="P33" i="24" s="1"/>
  <c r="M15" i="24"/>
  <c r="M19" i="25"/>
  <c r="K16" i="25"/>
  <c r="P16" i="25" s="1"/>
  <c r="E12" i="25"/>
  <c r="H12" i="25"/>
  <c r="H18" i="25"/>
  <c r="M18" i="25" s="1"/>
  <c r="O18" i="25"/>
  <c r="H15" i="25"/>
  <c r="K15" i="25" s="1"/>
  <c r="H14" i="25"/>
  <c r="K14" i="25" s="1"/>
  <c r="O14" i="25"/>
  <c r="L45" i="24"/>
  <c r="E40" i="24"/>
  <c r="E41" i="24" s="1"/>
  <c r="N27" i="24"/>
  <c r="E13" i="24"/>
  <c r="N13" i="24" s="1"/>
  <c r="H45" i="24"/>
  <c r="K45" i="24" s="1"/>
  <c r="O44" i="24"/>
  <c r="N44" i="24"/>
  <c r="L44" i="24"/>
  <c r="H44" i="24"/>
  <c r="M44" i="24" s="1"/>
  <c r="O43" i="24"/>
  <c r="N43" i="24"/>
  <c r="L43" i="24"/>
  <c r="H43" i="24"/>
  <c r="K43" i="24" s="1"/>
  <c r="P43" i="24" s="1"/>
  <c r="H41" i="24"/>
  <c r="H40" i="24"/>
  <c r="O39" i="24"/>
  <c r="N39" i="24"/>
  <c r="L39" i="24"/>
  <c r="H39" i="24"/>
  <c r="M39" i="24" s="1"/>
  <c r="O37" i="24"/>
  <c r="N37" i="24"/>
  <c r="L37" i="24"/>
  <c r="H37" i="24"/>
  <c r="M37" i="24" s="1"/>
  <c r="H36" i="24"/>
  <c r="K36" i="24" s="1"/>
  <c r="E36" i="24"/>
  <c r="N36" i="24" s="1"/>
  <c r="H28" i="24"/>
  <c r="K28" i="24" s="1"/>
  <c r="H27" i="24"/>
  <c r="K27" i="24" s="1"/>
  <c r="O25" i="24"/>
  <c r="N25" i="24"/>
  <c r="L25" i="24"/>
  <c r="H25" i="24"/>
  <c r="M25" i="24" s="1"/>
  <c r="O16" i="24"/>
  <c r="N16" i="24"/>
  <c r="L16" i="24"/>
  <c r="H16" i="24"/>
  <c r="M16" i="24" s="1"/>
  <c r="O14" i="24"/>
  <c r="N14" i="24"/>
  <c r="L14" i="24"/>
  <c r="H14" i="24"/>
  <c r="K14" i="24" s="1"/>
  <c r="P14" i="24" s="1"/>
  <c r="H13" i="24"/>
  <c r="H32" i="9"/>
  <c r="E27" i="9"/>
  <c r="E22" i="9"/>
  <c r="H38" i="9"/>
  <c r="M38" i="9" s="1"/>
  <c r="L38" i="9"/>
  <c r="N38" i="9"/>
  <c r="O38" i="9"/>
  <c r="E32" i="9"/>
  <c r="H34" i="9"/>
  <c r="M34" i="9" s="1"/>
  <c r="L34" i="9"/>
  <c r="N34" i="9"/>
  <c r="O34" i="9"/>
  <c r="H36" i="9"/>
  <c r="M36" i="9" s="1"/>
  <c r="L36" i="9"/>
  <c r="N36" i="9"/>
  <c r="O36" i="9"/>
  <c r="H37" i="9"/>
  <c r="M37" i="9" s="1"/>
  <c r="L37" i="9"/>
  <c r="N37" i="9"/>
  <c r="O37" i="9"/>
  <c r="H23" i="24" l="1"/>
  <c r="K23" i="24" s="1"/>
  <c r="P23" i="24" s="1"/>
  <c r="M40" i="24"/>
  <c r="M12" i="25"/>
  <c r="N12" i="25"/>
  <c r="O12" i="25"/>
  <c r="L12" i="25"/>
  <c r="E32" i="24"/>
  <c r="M13" i="24"/>
  <c r="L13" i="24"/>
  <c r="O13" i="24"/>
  <c r="M43" i="24"/>
  <c r="N45" i="24"/>
  <c r="O32" i="9"/>
  <c r="L32" i="9"/>
  <c r="N32" i="9"/>
  <c r="O45" i="24"/>
  <c r="M32" i="9"/>
  <c r="E26" i="9"/>
  <c r="N26" i="9" s="1"/>
  <c r="K25" i="24"/>
  <c r="P25" i="24" s="1"/>
  <c r="M45" i="24"/>
  <c r="K44" i="24"/>
  <c r="P44" i="24" s="1"/>
  <c r="M14" i="24"/>
  <c r="K13" i="24"/>
  <c r="P13" i="24" s="1"/>
  <c r="K12" i="25"/>
  <c r="P12" i="25" s="1"/>
  <c r="K18" i="25"/>
  <c r="P18" i="25" s="1"/>
  <c r="L18" i="25"/>
  <c r="N18" i="25"/>
  <c r="P14" i="25"/>
  <c r="L14" i="25"/>
  <c r="M14" i="25"/>
  <c r="N14" i="25"/>
  <c r="P45" i="24"/>
  <c r="M27" i="24"/>
  <c r="M36" i="24"/>
  <c r="O27" i="24"/>
  <c r="P27" i="24"/>
  <c r="O36" i="24"/>
  <c r="P36" i="24"/>
  <c r="O41" i="24"/>
  <c r="N41" i="24"/>
  <c r="L41" i="24"/>
  <c r="M41" i="24"/>
  <c r="E28" i="24"/>
  <c r="K39" i="24"/>
  <c r="P39" i="24" s="1"/>
  <c r="K40" i="24"/>
  <c r="P40" i="24" s="1"/>
  <c r="K41" i="24"/>
  <c r="P41" i="24" s="1"/>
  <c r="K37" i="24"/>
  <c r="P37" i="24" s="1"/>
  <c r="L40" i="24"/>
  <c r="K16" i="24"/>
  <c r="P16" i="24" s="1"/>
  <c r="L27" i="24"/>
  <c r="L36" i="24"/>
  <c r="N40" i="24"/>
  <c r="O40" i="24"/>
  <c r="K37" i="9"/>
  <c r="P37" i="9" s="1"/>
  <c r="K34" i="9"/>
  <c r="P34" i="9" s="1"/>
  <c r="K32" i="9"/>
  <c r="P32" i="9" s="1"/>
  <c r="K38" i="9"/>
  <c r="P38" i="9" s="1"/>
  <c r="K36" i="9"/>
  <c r="P36" i="9" s="1"/>
  <c r="L13" i="9"/>
  <c r="N13" i="9"/>
  <c r="O13" i="9"/>
  <c r="L14" i="9"/>
  <c r="N14" i="9"/>
  <c r="O14" i="9"/>
  <c r="L18" i="9"/>
  <c r="N18" i="9"/>
  <c r="O18" i="9"/>
  <c r="L21" i="9"/>
  <c r="N21" i="9"/>
  <c r="O21" i="9"/>
  <c r="L22" i="9"/>
  <c r="N22" i="9"/>
  <c r="O22" i="9"/>
  <c r="L27" i="9"/>
  <c r="N27" i="9"/>
  <c r="O27" i="9"/>
  <c r="H13" i="9"/>
  <c r="K13" i="9" s="1"/>
  <c r="P13" i="9" s="1"/>
  <c r="H14" i="9"/>
  <c r="M14" i="9" s="1"/>
  <c r="H18" i="9"/>
  <c r="M18" i="9" s="1"/>
  <c r="H21" i="9"/>
  <c r="M21" i="9" s="1"/>
  <c r="H22" i="9"/>
  <c r="M22" i="9" s="1"/>
  <c r="H26" i="9"/>
  <c r="H27" i="9"/>
  <c r="M27" i="9" s="1"/>
  <c r="H28" i="9"/>
  <c r="H31" i="9"/>
  <c r="M23" i="24" l="1"/>
  <c r="O32" i="24"/>
  <c r="L32" i="24"/>
  <c r="N32" i="24"/>
  <c r="P32" i="24"/>
  <c r="M32" i="24"/>
  <c r="L26" i="9"/>
  <c r="O26" i="9"/>
  <c r="M26" i="9"/>
  <c r="O15" i="25"/>
  <c r="N15" i="25"/>
  <c r="M15" i="25"/>
  <c r="L15" i="25"/>
  <c r="P15" i="25"/>
  <c r="N28" i="24"/>
  <c r="P28" i="24"/>
  <c r="L28" i="24"/>
  <c r="O28" i="24"/>
  <c r="O46" i="24" s="1"/>
  <c r="G20" i="4" s="1"/>
  <c r="M28" i="24"/>
  <c r="K14" i="9"/>
  <c r="P14" i="9" s="1"/>
  <c r="K22" i="9"/>
  <c r="P22" i="9" s="1"/>
  <c r="K26" i="9"/>
  <c r="P26" i="9" s="1"/>
  <c r="K31" i="9"/>
  <c r="K28" i="9"/>
  <c r="K27" i="9"/>
  <c r="P27" i="9" s="1"/>
  <c r="K21" i="9"/>
  <c r="P21" i="9" s="1"/>
  <c r="K18" i="9"/>
  <c r="P18" i="9" s="1"/>
  <c r="M13" i="9"/>
  <c r="N46" i="24" l="1"/>
  <c r="F20" i="4" s="1"/>
  <c r="M46" i="24"/>
  <c r="E20" i="4" s="1"/>
  <c r="L46" i="24"/>
  <c r="H20" i="4" s="1"/>
  <c r="P46" i="24"/>
  <c r="N7" i="24" s="1"/>
  <c r="N22" i="25"/>
  <c r="F21" i="4" s="1"/>
  <c r="O22" i="25"/>
  <c r="G21" i="4" s="1"/>
  <c r="P22" i="25"/>
  <c r="L22" i="25"/>
  <c r="H21" i="4" s="1"/>
  <c r="M22" i="25"/>
  <c r="E21" i="4" s="1"/>
  <c r="O28" i="9"/>
  <c r="L28" i="9"/>
  <c r="N28" i="9"/>
  <c r="M28" i="9"/>
  <c r="N31" i="9"/>
  <c r="L31" i="9"/>
  <c r="O31" i="9"/>
  <c r="P28" i="9"/>
  <c r="M31" i="9"/>
  <c r="P31" i="9"/>
  <c r="D20" i="4" l="1"/>
  <c r="N7" i="25"/>
  <c r="D21" i="4"/>
  <c r="L39" i="9"/>
  <c r="H19" i="4" s="1"/>
  <c r="P39" i="9"/>
  <c r="N7" i="9" s="1"/>
  <c r="M39" i="9"/>
  <c r="E19" i="4" s="1"/>
  <c r="N39" i="9"/>
  <c r="F19" i="4" s="1"/>
  <c r="O39" i="9"/>
  <c r="G19" i="4" l="1"/>
  <c r="D19" i="4" s="1"/>
  <c r="C19" i="4" l="1"/>
  <c r="B19" i="4"/>
  <c r="H22" i="4" l="1"/>
  <c r="D12" i="4" s="1"/>
  <c r="G22" i="4"/>
  <c r="F22" i="4"/>
  <c r="E22" i="4"/>
  <c r="D22" i="4" l="1"/>
  <c r="D25" i="4" l="1"/>
  <c r="D23" i="4"/>
  <c r="D24" i="4" s="1"/>
  <c r="D26" i="4" l="1"/>
  <c r="C19" i="5" s="1"/>
  <c r="C21" i="5" s="1"/>
  <c r="C22" i="5" s="1"/>
  <c r="D11" i="4" l="1"/>
</calcChain>
</file>

<file path=xl/sharedStrings.xml><?xml version="1.0" encoding="utf-8"?>
<sst xmlns="http://schemas.openxmlformats.org/spreadsheetml/2006/main" count="268" uniqueCount="133">
  <si>
    <t>Pavisam kopā</t>
  </si>
  <si>
    <t>Tai skaitā</t>
  </si>
  <si>
    <t>Darba veids vai konstruktīvā elementa nosaukums</t>
  </si>
  <si>
    <t>Kods, tāmes Nr.</t>
  </si>
  <si>
    <t>Nr.p.k.</t>
  </si>
  <si>
    <t> Kopā</t>
  </si>
  <si>
    <t>  </t>
  </si>
  <si>
    <t>Objekta nosaukums</t>
  </si>
  <si>
    <t>Nr. p. k.</t>
  </si>
  <si>
    <t>Kods</t>
  </si>
  <si>
    <t>Darbietilpība (c/h)</t>
  </si>
  <si>
    <t>Vienības izmaksas</t>
  </si>
  <si>
    <t>Kopā uz visu apjomu</t>
  </si>
  <si>
    <t>1-1</t>
  </si>
  <si>
    <t>1-2</t>
  </si>
  <si>
    <t>Darba nosaukums</t>
  </si>
  <si>
    <t>Laika norma   (c/h )</t>
  </si>
  <si>
    <t>Darba alga (EUR)</t>
  </si>
  <si>
    <t>Mehānismi   (EUR)</t>
  </si>
  <si>
    <t>Kopā (EUR)</t>
  </si>
  <si>
    <t>Summa (EUR)</t>
  </si>
  <si>
    <t>t.sk. darba aizsardzība</t>
  </si>
  <si>
    <t>Darba samaksas likme (EUR/h )</t>
  </si>
  <si>
    <t> Pavisam būvniecības izmaksas (bez PVN)</t>
  </si>
  <si>
    <t xml:space="preserve">Lokālā tāme Nr. </t>
  </si>
  <si>
    <t> Kopā:</t>
  </si>
  <si>
    <t>gab</t>
  </si>
  <si>
    <t>1-3</t>
  </si>
  <si>
    <t>Būvizstrādājumi (EUR)</t>
  </si>
  <si>
    <t>Tāmes izmaksas</t>
  </si>
  <si>
    <t>EUR</t>
  </si>
  <si>
    <t>Būvniecības koptāme</t>
  </si>
  <si>
    <t>DARBU APJOMI UN IZMAKSAS</t>
  </si>
  <si>
    <t>Būvniecības tāme</t>
  </si>
  <si>
    <t xml:space="preserve">Pasūtījuma Nr.: </t>
  </si>
  <si>
    <t>Kopsavilkuma aprēķini par darbu un konstruktīvo elementu veidiem Nr.1</t>
  </si>
  <si>
    <t xml:space="preserve">Būves nosaukums: </t>
  </si>
  <si>
    <t>Objekta nosaukums:</t>
  </si>
  <si>
    <t xml:space="preserve">Pasūtītājs: </t>
  </si>
  <si>
    <t xml:space="preserve">Pretendents: </t>
  </si>
  <si>
    <t>Kopējā darbietilpība, c/h</t>
  </si>
  <si>
    <t>Par kopējo summu bez PVN:</t>
  </si>
  <si>
    <t>Mērv.</t>
  </si>
  <si>
    <t>Daudz.</t>
  </si>
  <si>
    <t>PVC grīdas līstes (ar slēptu kabeļkanālu) montāža</t>
  </si>
  <si>
    <r>
      <t>Tāmes izmaksas (</t>
    </r>
    <r>
      <rPr>
        <i/>
        <sz val="10"/>
        <rFont val="Arial Narrow"/>
        <family val="2"/>
        <charset val="186"/>
      </rPr>
      <t>euro</t>
    </r>
    <r>
      <rPr>
        <sz val="10"/>
        <rFont val="Arial Narrow"/>
        <family val="2"/>
        <charset val="186"/>
      </rPr>
      <t>)</t>
    </r>
  </si>
  <si>
    <r>
      <t>Darba alga (</t>
    </r>
    <r>
      <rPr>
        <i/>
        <sz val="10"/>
        <rFont val="Arial Narrow"/>
        <family val="2"/>
        <charset val="186"/>
      </rPr>
      <t>euro</t>
    </r>
    <r>
      <rPr>
        <sz val="10"/>
        <rFont val="Arial Narrow"/>
        <family val="2"/>
        <charset val="186"/>
      </rPr>
      <t>)</t>
    </r>
  </si>
  <si>
    <r>
      <t>Būvizstrādājumi (</t>
    </r>
    <r>
      <rPr>
        <i/>
        <sz val="10"/>
        <rFont val="Arial Narrow"/>
        <family val="2"/>
        <charset val="186"/>
      </rPr>
      <t>euro</t>
    </r>
    <r>
      <rPr>
        <sz val="10"/>
        <rFont val="Arial Narrow"/>
        <family val="2"/>
        <charset val="186"/>
      </rPr>
      <t>)</t>
    </r>
  </si>
  <si>
    <r>
      <t>Mehānismi (</t>
    </r>
    <r>
      <rPr>
        <i/>
        <sz val="10"/>
        <rFont val="Arial Narrow"/>
        <family val="2"/>
        <charset val="186"/>
      </rPr>
      <t>euro</t>
    </r>
    <r>
      <rPr>
        <sz val="10"/>
        <rFont val="Arial Narrow"/>
        <family val="2"/>
        <charset val="186"/>
      </rPr>
      <t>)</t>
    </r>
  </si>
  <si>
    <r>
      <t>Objekta adrese:</t>
    </r>
    <r>
      <rPr>
        <b/>
        <sz val="10"/>
        <color indexed="8"/>
        <rFont val="Arial Narrow"/>
        <family val="2"/>
        <charset val="186"/>
      </rPr>
      <t xml:space="preserve"> </t>
    </r>
  </si>
  <si>
    <r>
      <t>Objekta izmaksas                 (</t>
    </r>
    <r>
      <rPr>
        <b/>
        <i/>
        <sz val="10"/>
        <rFont val="Arial Narrow"/>
        <family val="2"/>
        <charset val="186"/>
      </rPr>
      <t>euro</t>
    </r>
    <r>
      <rPr>
        <b/>
        <sz val="10"/>
        <rFont val="Arial Narrow"/>
        <family val="2"/>
        <charset val="186"/>
      </rPr>
      <t>)</t>
    </r>
  </si>
  <si>
    <t>Administratīvā ēka</t>
  </si>
  <si>
    <t>Sienas</t>
  </si>
  <si>
    <t>Grīda</t>
  </si>
  <si>
    <t>Alumīnija noseglīstes montāža pie durvīm, grīdas segumu sadurvietās</t>
  </si>
  <si>
    <t>Griesti</t>
  </si>
  <si>
    <r>
      <t>Būves nosaukums:</t>
    </r>
    <r>
      <rPr>
        <b/>
        <sz val="10"/>
        <color indexed="8"/>
        <rFont val="Arial Narrow"/>
        <family val="2"/>
        <charset val="186"/>
      </rPr>
      <t xml:space="preserve">    Administratīvā ēka</t>
    </r>
  </si>
  <si>
    <r>
      <rPr>
        <b/>
        <sz val="11"/>
        <color indexed="8"/>
        <rFont val="Arial Narrow"/>
        <family val="2"/>
        <charset val="186"/>
      </rPr>
      <t>Būves nosaukums:</t>
    </r>
    <r>
      <rPr>
        <sz val="11"/>
        <color indexed="8"/>
        <rFont val="Arial Narrow"/>
        <family val="2"/>
        <charset val="186"/>
      </rPr>
      <t xml:space="preserve"> Administratīvā ēka</t>
    </r>
  </si>
  <si>
    <r>
      <t>Pasūtījuma Nr.:</t>
    </r>
    <r>
      <rPr>
        <sz val="11"/>
        <color indexed="8"/>
        <rFont val="Arial Narrow"/>
        <family val="2"/>
        <charset val="186"/>
      </rPr>
      <t xml:space="preserve"> </t>
    </r>
  </si>
  <si>
    <t>Grīdlīstu demontāža</t>
  </si>
  <si>
    <t>Durvis</t>
  </si>
  <si>
    <t>m2</t>
  </si>
  <si>
    <t>Griestu krāsošana. Tonis: balts</t>
  </si>
  <si>
    <t>Peļņa (3%)</t>
  </si>
  <si>
    <t>Tiešās izmaksas kopā, t.sk. darba devēja sociālais nodoklis (23,59%)</t>
  </si>
  <si>
    <r>
      <t>Objekta adrese:</t>
    </r>
    <r>
      <rPr>
        <b/>
        <sz val="10"/>
        <color indexed="8"/>
        <rFont val="Arial Narrow"/>
        <family val="2"/>
        <charset val="186"/>
      </rPr>
      <t xml:space="preserve">      Torņa iela 4</t>
    </r>
    <r>
      <rPr>
        <b/>
        <sz val="10"/>
        <color rgb="FF000000"/>
        <rFont val="Arial Narrow"/>
        <family val="2"/>
        <charset val="186"/>
      </rPr>
      <t>, Rīga</t>
    </r>
  </si>
  <si>
    <t>1.stāvs</t>
  </si>
  <si>
    <r>
      <t xml:space="preserve">Objekta nosaukums: </t>
    </r>
    <r>
      <rPr>
        <sz val="11"/>
        <color rgb="FF000000"/>
        <rFont val="Arial Narrow"/>
        <family val="2"/>
        <charset val="186"/>
      </rPr>
      <t xml:space="preserve"> Biroja telpu remonts no objekta 1.-4.stāviem</t>
    </r>
  </si>
  <si>
    <t>Demontāža, sagatvošanās darbi</t>
  </si>
  <si>
    <t>Grīdas seguma demontāža</t>
  </si>
  <si>
    <t>Logu aizlīmēšana ar plēvi</t>
  </si>
  <si>
    <t>Durvju pārkrāsošana</t>
  </si>
  <si>
    <t xml:space="preserve">Sienu, logu aiļu virsmas LOKĀLA sagatavošana krāsošanai (gruntēšana, špaktelēšana, slīpēšana, gruntēšana) </t>
  </si>
  <si>
    <t>Sienu, logu aiļu krāsošana (Fluger Flutex 7s)</t>
  </si>
  <si>
    <t>Bojāto griestu plākņu nomaiņa 10% no kopējā apjoma.</t>
  </si>
  <si>
    <t>Griestu virsmas LOKĀLA  sagatavošana krāsošanai (gruntēšana, špaktelēšana, slīpēšana, gruntēšana)</t>
  </si>
  <si>
    <t>Dažādi</t>
  </si>
  <si>
    <t>Gaismekļu nomaiņa uz LED virsapmetuma gaismekļiem</t>
  </si>
  <si>
    <t>Būvgružu izvešana</t>
  </si>
  <si>
    <t>Krāsotāju alumīnija torņu piegāde, montāža, noma</t>
  </si>
  <si>
    <t>t.m.</t>
  </si>
  <si>
    <t>Palodžu pārkrāsošana</t>
  </si>
  <si>
    <t>m3</t>
  </si>
  <si>
    <t>kompl.</t>
  </si>
  <si>
    <t>2.stāvs</t>
  </si>
  <si>
    <t>3.stāvs</t>
  </si>
  <si>
    <t>Paklājflīzes ierīkošana, piemeklējot saderīgam tonim</t>
  </si>
  <si>
    <t>2. stāvs</t>
  </si>
  <si>
    <t>3. stāvs</t>
  </si>
  <si>
    <t>Virs izdevumi (6  %)</t>
  </si>
  <si>
    <t>Durvju ailas, starp 13 un 14 telpu, aizbūve (100x200)</t>
  </si>
  <si>
    <t>Durvju kārbas izgatavošana un uzstādīšana (100x200)</t>
  </si>
  <si>
    <t>Durvju apzāģēšana</t>
  </si>
  <si>
    <t>Sienu flīzēm caurumu aizdare un šuvošana</t>
  </si>
  <si>
    <t>Flīžu šuvošana WC</t>
  </si>
  <si>
    <t>Izlīdzinošā slāņa ierīkošana telpā Nr. 3</t>
  </si>
  <si>
    <t>Linoleja ieklāšana telpā Nr. 3</t>
  </si>
  <si>
    <t>Jaunu durvju (100 x220)  un aplodu izgatavošanas un uzstādīšana</t>
  </si>
  <si>
    <t>Slīpās virsmnas apšūšana ar regipsa loksni</t>
  </si>
  <si>
    <t>WC sienas flīžu urbto caurumu aizdarīšana un šuvošana</t>
  </si>
  <si>
    <t>Grīdas flīžu šuvošana WC</t>
  </si>
  <si>
    <t>Flīžu demontāža WC telpā Nr.3</t>
  </si>
  <si>
    <t>Sienas flīžu WC šuvošana, urbumu vietu aizdare</t>
  </si>
  <si>
    <t>Grīdas flīzēšana WC telpā Nr, 10</t>
  </si>
  <si>
    <t xml:space="preserve">Apakšklāja ieklāšana 3mm </t>
  </si>
  <si>
    <t>Apakšklāja ieklāšana 3 mm</t>
  </si>
  <si>
    <t>Durvju kārbas izgatavošana, pieskaņojot esošām durvīm  un uzstādīšana (100 x 200)</t>
  </si>
  <si>
    <t>Durvju vērtņu  pārkrāsošana</t>
  </si>
  <si>
    <t>obj</t>
  </si>
  <si>
    <t>Stapsienas izbūve telpā Nr, 14 (192 x 280 x 12) ar apdari</t>
  </si>
  <si>
    <t>Stapsienas izbūve telpā Nr.8 (192 x 280 x 12) ar apdari</t>
  </si>
  <si>
    <t>Lamināta grīdas seguma ieklāšana</t>
  </si>
  <si>
    <r>
      <t xml:space="preserve">Objekta nosaukums: </t>
    </r>
    <r>
      <rPr>
        <sz val="11"/>
        <color rgb="FF000000"/>
        <rFont val="Arial Narrow"/>
        <family val="2"/>
        <charset val="186"/>
      </rPr>
      <t xml:space="preserve"> Biroja telpu remonts no objekta 1.-3. stāvam</t>
    </r>
  </si>
  <si>
    <t>Tāme sastādīta: 2022. gada ___. ________</t>
  </si>
  <si>
    <t>Virsmu sagatavošana uz būvdarbu laiku</t>
  </si>
  <si>
    <t>Demontāža, sagatavošanās darbi</t>
  </si>
  <si>
    <t>Tāme sastādīta: 2022. gada ___. __________.</t>
  </si>
  <si>
    <t>Radiatoru pārkrāsošana ar noņemšanu un uzstādīšanu</t>
  </si>
  <si>
    <t>Tāme sastādīta: 2022. gada ___. ___________</t>
  </si>
  <si>
    <t>Biroja telpu remonts no objekta 1.-3. stāva</t>
  </si>
  <si>
    <t>SIA ______________</t>
  </si>
  <si>
    <t>Tāme sastādīta: 2022. gada ____. _______________</t>
  </si>
  <si>
    <t>Biroja telpu remonts no objekta 1.-3 . Stāva</t>
  </si>
  <si>
    <t>Tāme sastādīta: 2022. gada ____. ____________</t>
  </si>
  <si>
    <t>Torņa iela 4 IC korpuss, Rīga</t>
  </si>
  <si>
    <r>
      <t xml:space="preserve">Objekta nosaukums: </t>
    </r>
    <r>
      <rPr>
        <b/>
        <sz val="10"/>
        <color indexed="8"/>
        <rFont val="Arial Narrow"/>
        <family val="2"/>
        <charset val="186"/>
      </rPr>
      <t>Biroja telpu remonts no objekta 1.-3.stāvam</t>
    </r>
  </si>
  <si>
    <t>Lamināta grīdas seguma ieklāšana, 32 klase 12 mm</t>
  </si>
  <si>
    <r>
      <t xml:space="preserve">Pasūtītājs:  </t>
    </r>
    <r>
      <rPr>
        <b/>
        <sz val="10"/>
        <color rgb="FF000000"/>
        <rFont val="Arial Narrow"/>
        <family val="2"/>
        <charset val="186"/>
      </rPr>
      <t>Rīgas domes Izglītības, kultūras un sporta departaments</t>
    </r>
  </si>
  <si>
    <t>Rīgas domes Izglītības, kultūras un sporta departaments</t>
  </si>
  <si>
    <r>
      <rPr>
        <b/>
        <sz val="11"/>
        <color indexed="8"/>
        <rFont val="Arial Narrow"/>
        <family val="2"/>
        <charset val="186"/>
      </rPr>
      <t>Objekta adrese:</t>
    </r>
    <r>
      <rPr>
        <sz val="11"/>
        <color rgb="FF000000"/>
        <rFont val="Arial Narrow"/>
        <family val="2"/>
        <charset val="186"/>
      </rPr>
      <t xml:space="preserve"> Torņu iela 4 IC korpuss, Rīga</t>
    </r>
  </si>
  <si>
    <r>
      <rPr>
        <b/>
        <sz val="11"/>
        <color indexed="8"/>
        <rFont val="Arial Narrow"/>
        <family val="2"/>
        <charset val="186"/>
      </rPr>
      <t>Objekta adrese:</t>
    </r>
    <r>
      <rPr>
        <sz val="11"/>
        <color rgb="FF000000"/>
        <rFont val="Arial Narrow"/>
        <family val="2"/>
        <charset val="186"/>
      </rPr>
      <t xml:space="preserve"> Torņa iela 4 I C korpuss, Rīga</t>
    </r>
  </si>
  <si>
    <r>
      <rPr>
        <b/>
        <sz val="11"/>
        <color indexed="8"/>
        <rFont val="Arial Narrow"/>
        <family val="2"/>
        <charset val="186"/>
      </rPr>
      <t>Objekta adrese:</t>
    </r>
    <r>
      <rPr>
        <sz val="11"/>
        <color rgb="FF000000"/>
        <rFont val="Arial Narrow"/>
        <family val="2"/>
        <charset val="186"/>
      </rPr>
      <t xml:space="preserve"> Torņu iela 4  IC korpuss, Rīga</t>
    </r>
  </si>
  <si>
    <t>3.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</si>
</sst>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>
    <font>
      <sz val="10"/>
      <color theme="1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RimHelvetica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name val="MS Sans Serif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186"/>
    </font>
    <font>
      <sz val="10"/>
      <color theme="1"/>
      <name val="Arial"/>
      <family val="2"/>
      <charset val="186"/>
    </font>
    <font>
      <b/>
      <sz val="11"/>
      <name val="Arial Narrow"/>
      <family val="2"/>
      <charset val="186"/>
    </font>
    <font>
      <sz val="11"/>
      <name val="Arial Narrow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186"/>
    </font>
    <font>
      <b/>
      <sz val="10"/>
      <color indexed="8"/>
      <name val="Arial Narrow"/>
      <family val="2"/>
      <charset val="186"/>
    </font>
    <font>
      <sz val="10"/>
      <color indexed="8"/>
      <name val="Arial Narrow"/>
      <family val="2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b/>
      <sz val="10"/>
      <color rgb="FF000000"/>
      <name val="Arial Narrow"/>
      <family val="2"/>
      <charset val="186"/>
    </font>
    <font>
      <b/>
      <sz val="12"/>
      <color indexed="8"/>
      <name val="Arial Narrow"/>
      <family val="2"/>
      <charset val="186"/>
    </font>
    <font>
      <i/>
      <sz val="10"/>
      <name val="Arial Narrow"/>
      <family val="2"/>
      <charset val="186"/>
    </font>
    <font>
      <b/>
      <i/>
      <sz val="10"/>
      <name val="Arial Narrow"/>
      <family val="2"/>
      <charset val="186"/>
    </font>
    <font>
      <sz val="11"/>
      <color indexed="8"/>
      <name val="Arial Narrow"/>
      <family val="2"/>
      <charset val="186"/>
    </font>
    <font>
      <b/>
      <sz val="11"/>
      <color indexed="8"/>
      <name val="Arial Narrow"/>
      <family val="2"/>
      <charset val="186"/>
    </font>
    <font>
      <b/>
      <sz val="11"/>
      <color rgb="FF000000"/>
      <name val="Arial Narrow"/>
      <family val="2"/>
      <charset val="186"/>
    </font>
    <font>
      <sz val="11"/>
      <color rgb="FF000000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i/>
      <u/>
      <sz val="11"/>
      <name val="Arial Narrow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color indexed="8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9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6" fillId="0" borderId="0"/>
    <xf numFmtId="0" fontId="5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/>
    <xf numFmtId="0" fontId="2" fillId="0" borderId="0"/>
    <xf numFmtId="0" fontId="1" fillId="0" borderId="0"/>
    <xf numFmtId="0" fontId="5" fillId="0" borderId="0"/>
    <xf numFmtId="0" fontId="8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1" fillId="0" borderId="0"/>
    <xf numFmtId="0" fontId="12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5" fillId="0" borderId="0"/>
    <xf numFmtId="0" fontId="1" fillId="0" borderId="0"/>
    <xf numFmtId="0" fontId="6" fillId="0" borderId="0"/>
  </cellStyleXfs>
  <cellXfs count="196">
    <xf numFmtId="0" fontId="0" fillId="0" borderId="0" xfId="0"/>
    <xf numFmtId="2" fontId="14" fillId="0" borderId="1" xfId="0" applyNumberFormat="1" applyFont="1" applyBorder="1" applyAlignment="1">
      <alignment horizontal="center" vertical="center"/>
    </xf>
    <xf numFmtId="2" fontId="14" fillId="0" borderId="1" xfId="29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43" fontId="14" fillId="0" borderId="1" xfId="11" applyNumberFormat="1" applyFont="1" applyBorder="1" applyAlignment="1">
      <alignment horizontal="center" vertical="center"/>
    </xf>
    <xf numFmtId="43" fontId="14" fillId="0" borderId="1" xfId="31" applyNumberFormat="1" applyFont="1" applyBorder="1" applyAlignment="1">
      <alignment horizontal="center" vertical="center" wrapText="1"/>
    </xf>
    <xf numFmtId="0" fontId="16" fillId="0" borderId="0" xfId="0" applyFont="1" applyFill="1"/>
    <xf numFmtId="0" fontId="18" fillId="0" borderId="0" xfId="16" applyFont="1" applyFill="1" applyBorder="1" applyAlignment="1"/>
    <xf numFmtId="49" fontId="18" fillId="0" borderId="0" xfId="16" applyNumberFormat="1" applyFont="1" applyFill="1" applyAlignment="1">
      <alignment horizontal="left" vertical="center"/>
    </xf>
    <xf numFmtId="0" fontId="19" fillId="0" borderId="0" xfId="12" applyFont="1" applyFill="1" applyAlignment="1">
      <alignment horizontal="right"/>
    </xf>
    <xf numFmtId="0" fontId="19" fillId="0" borderId="0" xfId="29" applyFont="1" applyFill="1" applyBorder="1" applyAlignment="1">
      <alignment vertical="center"/>
    </xf>
    <xf numFmtId="49" fontId="19" fillId="0" borderId="0" xfId="29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16" applyFont="1" applyFill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16" applyFont="1" applyFill="1" applyAlignment="1"/>
    <xf numFmtId="0" fontId="19" fillId="0" borderId="0" xfId="16" applyFont="1" applyFill="1" applyProtection="1">
      <protection locked="0" hidden="1"/>
    </xf>
    <xf numFmtId="0" fontId="19" fillId="0" borderId="0" xfId="16" applyFont="1" applyFill="1" applyAlignment="1">
      <alignment horizontal="right" vertical="center"/>
    </xf>
    <xf numFmtId="0" fontId="19" fillId="0" borderId="37" xfId="16" applyFont="1" applyFill="1" applyBorder="1" applyAlignment="1">
      <alignment horizontal="center" vertical="center" wrapText="1"/>
    </xf>
    <xf numFmtId="4" fontId="19" fillId="0" borderId="1" xfId="16" applyNumberFormat="1" applyFont="1" applyFill="1" applyBorder="1" applyAlignment="1">
      <alignment horizontal="center"/>
    </xf>
    <xf numFmtId="4" fontId="19" fillId="0" borderId="14" xfId="16" applyNumberFormat="1" applyFont="1" applyFill="1" applyBorder="1" applyAlignment="1">
      <alignment horizontal="center"/>
    </xf>
    <xf numFmtId="49" fontId="19" fillId="0" borderId="1" xfId="16" applyNumberFormat="1" applyFont="1" applyFill="1" applyBorder="1" applyAlignment="1">
      <alignment horizontal="center" wrapText="1"/>
    </xf>
    <xf numFmtId="49" fontId="19" fillId="0" borderId="1" xfId="16" applyNumberFormat="1" applyFont="1" applyFill="1" applyBorder="1" applyAlignment="1">
      <alignment horizontal="left" wrapText="1"/>
    </xf>
    <xf numFmtId="4" fontId="19" fillId="0" borderId="8" xfId="16" applyNumberFormat="1" applyFont="1" applyFill="1" applyBorder="1" applyAlignment="1">
      <alignment horizontal="center"/>
    </xf>
    <xf numFmtId="4" fontId="20" fillId="3" borderId="29" xfId="16" applyNumberFormat="1" applyFont="1" applyFill="1" applyBorder="1" applyAlignment="1">
      <alignment horizontal="center" vertical="center"/>
    </xf>
    <xf numFmtId="4" fontId="20" fillId="3" borderId="30" xfId="16" applyNumberFormat="1" applyFont="1" applyFill="1" applyBorder="1" applyAlignment="1">
      <alignment horizontal="center" vertical="center"/>
    </xf>
    <xf numFmtId="4" fontId="19" fillId="0" borderId="0" xfId="16" applyNumberFormat="1" applyFont="1" applyFill="1" applyAlignment="1">
      <alignment vertical="center"/>
    </xf>
    <xf numFmtId="0" fontId="23" fillId="0" borderId="2" xfId="16" applyFont="1" applyFill="1" applyBorder="1" applyAlignment="1">
      <alignment horizontal="right" wrapText="1"/>
    </xf>
    <xf numFmtId="4" fontId="20" fillId="3" borderId="11" xfId="16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19" applyFont="1" applyFill="1" applyAlignment="1">
      <alignment horizontal="left" vertical="center"/>
    </xf>
    <xf numFmtId="0" fontId="20" fillId="0" borderId="0" xfId="16" applyFont="1" applyFill="1" applyAlignment="1">
      <alignment horizontal="center" vertical="top"/>
    </xf>
    <xf numFmtId="0" fontId="19" fillId="0" borderId="0" xfId="20" applyFont="1" applyFill="1" applyBorder="1" applyAlignment="1">
      <alignment horizontal="left" vertical="center"/>
    </xf>
    <xf numFmtId="0" fontId="20" fillId="0" borderId="0" xfId="19" applyFont="1" applyFill="1"/>
    <xf numFmtId="0" fontId="18" fillId="0" borderId="0" xfId="19" applyFont="1" applyFill="1" applyAlignment="1"/>
    <xf numFmtId="0" fontId="20" fillId="0" borderId="0" xfId="16" applyFont="1" applyFill="1" applyAlignment="1">
      <alignment horizontal="center" vertical="center"/>
    </xf>
    <xf numFmtId="4" fontId="19" fillId="0" borderId="0" xfId="20" applyNumberFormat="1" applyFont="1" applyFill="1" applyBorder="1"/>
    <xf numFmtId="0" fontId="20" fillId="0" borderId="0" xfId="16" applyFont="1" applyFill="1" applyAlignment="1">
      <alignment vertical="center"/>
    </xf>
    <xf numFmtId="0" fontId="19" fillId="0" borderId="0" xfId="16" applyFont="1" applyFill="1" applyAlignment="1">
      <alignment horizontal="left" vertical="center"/>
    </xf>
    <xf numFmtId="49" fontId="19" fillId="0" borderId="0" xfId="16" applyNumberFormat="1" applyFont="1" applyFill="1" applyAlignment="1">
      <alignment horizontal="right" vertical="center"/>
    </xf>
    <xf numFmtId="0" fontId="19" fillId="0" borderId="0" xfId="16" applyFont="1" applyFill="1" applyBorder="1" applyAlignment="1">
      <alignment vertical="top"/>
    </xf>
    <xf numFmtId="49" fontId="19" fillId="0" borderId="0" xfId="29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3" borderId="15" xfId="16" applyFont="1" applyFill="1" applyBorder="1" applyAlignment="1">
      <alignment horizontal="center" vertical="center" wrapText="1"/>
    </xf>
    <xf numFmtId="0" fontId="20" fillId="3" borderId="16" xfId="16" applyFont="1" applyFill="1" applyBorder="1" applyAlignment="1">
      <alignment horizontal="center" vertical="center" wrapText="1"/>
    </xf>
    <xf numFmtId="0" fontId="20" fillId="3" borderId="17" xfId="16" applyFont="1" applyFill="1" applyBorder="1" applyAlignment="1">
      <alignment horizontal="center" vertical="center" wrapText="1"/>
    </xf>
    <xf numFmtId="0" fontId="19" fillId="0" borderId="12" xfId="16" applyFont="1" applyFill="1" applyBorder="1" applyAlignment="1" applyProtection="1">
      <alignment horizontal="center" vertical="top" wrapText="1"/>
      <protection locked="0"/>
    </xf>
    <xf numFmtId="0" fontId="19" fillId="0" borderId="13" xfId="16" applyFont="1" applyFill="1" applyBorder="1" applyAlignment="1">
      <alignment horizontal="left" vertical="center" wrapText="1"/>
    </xf>
    <xf numFmtId="4" fontId="19" fillId="0" borderId="14" xfId="16" applyNumberFormat="1" applyFont="1" applyFill="1" applyBorder="1" applyAlignment="1" applyProtection="1">
      <alignment horizontal="right" vertical="center" wrapText="1"/>
      <protection locked="0"/>
    </xf>
    <xf numFmtId="0" fontId="19" fillId="0" borderId="7" xfId="16" applyFont="1" applyFill="1" applyBorder="1" applyAlignment="1" applyProtection="1">
      <alignment horizontal="center" vertical="center"/>
      <protection locked="0"/>
    </xf>
    <xf numFmtId="0" fontId="19" fillId="0" borderId="1" xfId="16" applyFont="1" applyFill="1" applyBorder="1" applyAlignment="1" applyProtection="1">
      <alignment vertical="center" wrapText="1"/>
      <protection locked="0"/>
    </xf>
    <xf numFmtId="4" fontId="19" fillId="0" borderId="8" xfId="16" applyNumberFormat="1" applyFont="1" applyFill="1" applyBorder="1" applyAlignment="1" applyProtection="1">
      <alignment horizontal="center" vertical="center" wrapText="1"/>
      <protection locked="0"/>
    </xf>
    <xf numFmtId="0" fontId="19" fillId="0" borderId="18" xfId="16" applyFont="1" applyFill="1" applyBorder="1" applyAlignment="1" applyProtection="1">
      <alignment horizontal="center" vertical="center" wrapText="1"/>
      <protection locked="0"/>
    </xf>
    <xf numFmtId="0" fontId="19" fillId="0" borderId="19" xfId="16" applyFont="1" applyFill="1" applyBorder="1" applyAlignment="1" applyProtection="1">
      <alignment vertical="center" wrapText="1"/>
      <protection locked="0"/>
    </xf>
    <xf numFmtId="4" fontId="19" fillId="0" borderId="20" xfId="16" applyNumberFormat="1" applyFont="1" applyFill="1" applyBorder="1" applyAlignment="1" applyProtection="1">
      <alignment horizontal="center" vertical="center" wrapText="1"/>
      <protection locked="0"/>
    </xf>
    <xf numFmtId="0" fontId="19" fillId="3" borderId="21" xfId="16" applyFont="1" applyFill="1" applyBorder="1" applyAlignment="1" applyProtection="1">
      <alignment horizontal="right" vertical="center" wrapText="1"/>
      <protection locked="0"/>
    </xf>
    <xf numFmtId="0" fontId="20" fillId="3" borderId="22" xfId="16" applyFont="1" applyFill="1" applyBorder="1" applyAlignment="1" applyProtection="1">
      <alignment horizontal="right" vertical="center" wrapText="1"/>
      <protection locked="0"/>
    </xf>
    <xf numFmtId="4" fontId="20" fillId="3" borderId="23" xfId="16" applyNumberFormat="1" applyFont="1" applyFill="1" applyBorder="1" applyAlignment="1" applyProtection="1">
      <alignment horizontal="center" vertical="center" wrapText="1"/>
      <protection locked="0"/>
    </xf>
    <xf numFmtId="0" fontId="19" fillId="0" borderId="9" xfId="16" applyFont="1" applyFill="1" applyBorder="1" applyAlignment="1" applyProtection="1">
      <alignment horizontal="right" vertical="center" wrapText="1"/>
      <protection locked="0"/>
    </xf>
    <xf numFmtId="0" fontId="20" fillId="0" borderId="10" xfId="16" applyFont="1" applyFill="1" applyBorder="1" applyAlignment="1" applyProtection="1">
      <alignment horizontal="right" vertical="center" wrapText="1"/>
      <protection locked="0"/>
    </xf>
    <xf numFmtId="4" fontId="20" fillId="0" borderId="11" xfId="16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6" applyFont="1" applyFill="1"/>
    <xf numFmtId="0" fontId="19" fillId="0" borderId="0" xfId="16" applyFont="1" applyFill="1" applyAlignment="1">
      <alignment horizontal="right"/>
    </xf>
    <xf numFmtId="0" fontId="19" fillId="0" borderId="0" xfId="16" applyFont="1" applyFill="1" applyAlignment="1">
      <alignment horizontal="center"/>
    </xf>
    <xf numFmtId="4" fontId="19" fillId="0" borderId="0" xfId="16" applyNumberFormat="1" applyFont="1" applyFill="1" applyAlignment="1">
      <alignment horizontal="center"/>
    </xf>
    <xf numFmtId="0" fontId="19" fillId="0" borderId="0" xfId="20" applyFont="1" applyFill="1" applyAlignment="1">
      <alignment horizontal="left" vertical="center"/>
    </xf>
    <xf numFmtId="0" fontId="19" fillId="0" borderId="0" xfId="19" applyFont="1" applyFill="1" applyBorder="1" applyAlignment="1">
      <alignment horizontal="left" vertical="center"/>
    </xf>
    <xf numFmtId="0" fontId="19" fillId="0" borderId="0" xfId="19" applyFont="1" applyFill="1"/>
    <xf numFmtId="4" fontId="19" fillId="0" borderId="0" xfId="19" applyNumberFormat="1" applyFont="1" applyFill="1"/>
    <xf numFmtId="0" fontId="19" fillId="0" borderId="0" xfId="16" applyFont="1" applyFill="1" applyBorder="1"/>
    <xf numFmtId="0" fontId="18" fillId="0" borderId="0" xfId="0" applyFont="1" applyFill="1"/>
    <xf numFmtId="4" fontId="19" fillId="0" borderId="0" xfId="16" applyNumberFormat="1" applyFont="1" applyFill="1" applyAlignment="1">
      <alignment horizontal="center" vertical="center"/>
    </xf>
    <xf numFmtId="0" fontId="19" fillId="0" borderId="34" xfId="16" applyFont="1" applyFill="1" applyBorder="1" applyAlignment="1">
      <alignment horizontal="right" wrapText="1"/>
    </xf>
    <xf numFmtId="0" fontId="19" fillId="0" borderId="3" xfId="16" applyFont="1" applyFill="1" applyBorder="1" applyAlignment="1">
      <alignment horizontal="right" wrapText="1"/>
    </xf>
    <xf numFmtId="0" fontId="14" fillId="0" borderId="0" xfId="19" applyFont="1" applyFill="1" applyAlignment="1">
      <alignment horizontal="left" vertical="center"/>
    </xf>
    <xf numFmtId="0" fontId="25" fillId="0" borderId="0" xfId="16" applyFont="1" applyFill="1" applyBorder="1" applyAlignment="1"/>
    <xf numFmtId="0" fontId="14" fillId="0" borderId="0" xfId="29" applyFont="1" applyFill="1" applyBorder="1" applyAlignment="1">
      <alignment vertical="center"/>
    </xf>
    <xf numFmtId="0" fontId="27" fillId="0" borderId="0" xfId="16" applyFont="1" applyFill="1" applyBorder="1" applyAlignment="1"/>
    <xf numFmtId="0" fontId="14" fillId="0" borderId="0" xfId="12" applyFont="1" applyFill="1" applyBorder="1" applyAlignment="1">
      <alignment horizontal="center"/>
    </xf>
    <xf numFmtId="0" fontId="26" fillId="0" borderId="0" xfId="16" applyFont="1" applyFill="1" applyBorder="1" applyAlignment="1"/>
    <xf numFmtId="49" fontId="14" fillId="0" borderId="0" xfId="16" applyNumberFormat="1" applyFont="1" applyFill="1" applyAlignment="1">
      <alignment horizontal="left" vertical="center"/>
    </xf>
    <xf numFmtId="0" fontId="14" fillId="0" borderId="0" xfId="12" applyFont="1" applyFill="1" applyAlignment="1">
      <alignment horizontal="right"/>
    </xf>
    <xf numFmtId="0" fontId="14" fillId="0" borderId="0" xfId="12" applyFont="1" applyFill="1" applyAlignment="1">
      <alignment horizontal="left"/>
    </xf>
    <xf numFmtId="4" fontId="14" fillId="0" borderId="0" xfId="12" applyNumberFormat="1" applyFont="1" applyFill="1" applyBorder="1" applyAlignment="1"/>
    <xf numFmtId="49" fontId="14" fillId="0" borderId="0" xfId="29" applyNumberFormat="1" applyFont="1" applyFill="1" applyBorder="1" applyAlignment="1">
      <alignment horizontal="left" vertical="center"/>
    </xf>
    <xf numFmtId="0" fontId="14" fillId="0" borderId="0" xfId="29" applyFont="1" applyFill="1" applyBorder="1" applyAlignment="1">
      <alignment horizontal="right"/>
    </xf>
    <xf numFmtId="49" fontId="14" fillId="0" borderId="0" xfId="29" applyNumberFormat="1" applyFont="1" applyFill="1" applyBorder="1" applyAlignment="1">
      <alignment vertical="center"/>
    </xf>
    <xf numFmtId="0" fontId="14" fillId="0" borderId="0" xfId="19" applyFont="1" applyFill="1"/>
    <xf numFmtId="0" fontId="14" fillId="0" borderId="0" xfId="19" applyFont="1" applyFill="1" applyAlignment="1">
      <alignment horizontal="right" wrapText="1"/>
    </xf>
    <xf numFmtId="0" fontId="14" fillId="0" borderId="0" xfId="19" applyFont="1" applyFill="1" applyBorder="1" applyAlignment="1">
      <alignment vertical="top" wrapText="1"/>
    </xf>
    <xf numFmtId="0" fontId="14" fillId="0" borderId="0" xfId="16" applyFont="1" applyFill="1" applyAlignment="1">
      <alignment vertical="center"/>
    </xf>
    <xf numFmtId="0" fontId="26" fillId="0" borderId="4" xfId="10" applyFont="1" applyFill="1" applyBorder="1" applyAlignment="1">
      <alignment vertical="center"/>
    </xf>
    <xf numFmtId="0" fontId="26" fillId="0" borderId="4" xfId="10" applyFont="1" applyFill="1" applyBorder="1" applyAlignment="1">
      <alignment horizontal="right" vertical="center"/>
    </xf>
    <xf numFmtId="49" fontId="26" fillId="0" borderId="4" xfId="10" applyNumberFormat="1" applyFont="1" applyFill="1" applyBorder="1" applyAlignment="1">
      <alignment vertical="center"/>
    </xf>
    <xf numFmtId="0" fontId="29" fillId="0" borderId="0" xfId="0" applyFont="1" applyFill="1"/>
    <xf numFmtId="0" fontId="26" fillId="0" borderId="5" xfId="10" applyFont="1" applyFill="1" applyBorder="1" applyAlignment="1">
      <alignment vertical="center"/>
    </xf>
    <xf numFmtId="49" fontId="25" fillId="0" borderId="0" xfId="16" applyNumberFormat="1" applyFont="1" applyFill="1" applyAlignment="1">
      <alignment horizontal="left" vertical="center"/>
    </xf>
    <xf numFmtId="49" fontId="26" fillId="0" borderId="0" xfId="16" applyNumberFormat="1" applyFont="1" applyFill="1" applyAlignment="1">
      <alignment horizontal="left" vertical="center"/>
    </xf>
    <xf numFmtId="0" fontId="25" fillId="0" borderId="0" xfId="20" applyFont="1" applyFill="1" applyBorder="1" applyAlignment="1"/>
    <xf numFmtId="4" fontId="25" fillId="0" borderId="0" xfId="20" applyNumberFormat="1" applyFont="1" applyFill="1" applyBorder="1" applyAlignment="1"/>
    <xf numFmtId="14" fontId="25" fillId="0" borderId="0" xfId="29" applyNumberFormat="1" applyFont="1" applyFill="1" applyBorder="1" applyAlignment="1">
      <alignment horizontal="left" vertical="center"/>
    </xf>
    <xf numFmtId="49" fontId="25" fillId="0" borderId="0" xfId="20" applyNumberFormat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" xfId="29" applyFont="1" applyFill="1" applyBorder="1" applyAlignment="1">
      <alignment vertical="center"/>
    </xf>
    <xf numFmtId="49" fontId="26" fillId="0" borderId="5" xfId="10" applyNumberFormat="1" applyFont="1" applyFill="1" applyBorder="1" applyAlignment="1">
      <alignment horizontal="center" vertical="center"/>
    </xf>
    <xf numFmtId="0" fontId="30" fillId="0" borderId="0" xfId="19" applyFont="1" applyFill="1" applyAlignment="1">
      <alignment vertical="top" wrapText="1"/>
    </xf>
    <xf numFmtId="0" fontId="25" fillId="0" borderId="0" xfId="19" applyFont="1" applyFill="1" applyBorder="1"/>
    <xf numFmtId="2" fontId="14" fillId="0" borderId="1" xfId="0" applyNumberFormat="1" applyFont="1" applyFill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43" fontId="14" fillId="0" borderId="39" xfId="0" applyNumberFormat="1" applyFont="1" applyBorder="1" applyAlignment="1">
      <alignment horizontal="center" vertical="center" wrapText="1"/>
    </xf>
    <xf numFmtId="2" fontId="25" fillId="0" borderId="7" xfId="38" applyNumberFormat="1" applyFont="1" applyBorder="1" applyAlignment="1">
      <alignment horizontal="center" vertical="center"/>
    </xf>
    <xf numFmtId="2" fontId="25" fillId="0" borderId="8" xfId="38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/>
    </xf>
    <xf numFmtId="43" fontId="14" fillId="0" borderId="1" xfId="31" applyNumberFormat="1" applyFont="1" applyFill="1" applyBorder="1" applyAlignment="1">
      <alignment horizontal="center" vertical="center" wrapText="1"/>
    </xf>
    <xf numFmtId="43" fontId="14" fillId="0" borderId="1" xfId="30" applyNumberFormat="1" applyFont="1" applyBorder="1" applyAlignment="1">
      <alignment horizontal="center" vertical="center" wrapText="1"/>
    </xf>
    <xf numFmtId="2" fontId="14" fillId="0" borderId="1" xfId="29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3" fontId="14" fillId="0" borderId="8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left" vertical="top" wrapText="1"/>
    </xf>
    <xf numFmtId="2" fontId="31" fillId="0" borderId="1" xfId="42" applyNumberFormat="1" applyFont="1" applyBorder="1" applyAlignment="1">
      <alignment horizontal="left" vertical="center" wrapText="1"/>
    </xf>
    <xf numFmtId="0" fontId="25" fillId="3" borderId="46" xfId="7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 wrapText="1"/>
    </xf>
    <xf numFmtId="0" fontId="25" fillId="3" borderId="45" xfId="7" applyFont="1" applyFill="1" applyBorder="1" applyAlignment="1">
      <alignment horizontal="center" vertical="center" wrapText="1"/>
    </xf>
    <xf numFmtId="0" fontId="25" fillId="3" borderId="48" xfId="7" applyFont="1" applyFill="1" applyBorder="1" applyAlignment="1">
      <alignment horizontal="center" vertical="center" wrapText="1"/>
    </xf>
    <xf numFmtId="0" fontId="25" fillId="3" borderId="49" xfId="7" applyFont="1" applyFill="1" applyBorder="1" applyAlignment="1">
      <alignment horizontal="center" vertical="center" wrapText="1"/>
    </xf>
    <xf numFmtId="0" fontId="25" fillId="3" borderId="50" xfId="7" applyFont="1" applyFill="1" applyBorder="1" applyAlignment="1">
      <alignment horizontal="center" vertical="center" wrapText="1"/>
    </xf>
    <xf numFmtId="0" fontId="14" fillId="0" borderId="1" xfId="16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 wrapText="1"/>
    </xf>
    <xf numFmtId="2" fontId="13" fillId="0" borderId="51" xfId="12" applyNumberFormat="1" applyFont="1" applyFill="1" applyBorder="1" applyAlignment="1">
      <alignment horizontal="center" vertical="center"/>
    </xf>
    <xf numFmtId="43" fontId="14" fillId="0" borderId="7" xfId="13" applyNumberFormat="1" applyFont="1" applyBorder="1" applyAlignment="1">
      <alignment horizontal="center" vertical="center" wrapText="1"/>
    </xf>
    <xf numFmtId="4" fontId="13" fillId="0" borderId="28" xfId="12" applyNumberFormat="1" applyFont="1" applyFill="1" applyBorder="1" applyAlignment="1">
      <alignment horizontal="center" vertical="center"/>
    </xf>
    <xf numFmtId="4" fontId="20" fillId="3" borderId="36" xfId="16" applyNumberFormat="1" applyFont="1" applyFill="1" applyBorder="1" applyAlignment="1">
      <alignment horizontal="center" vertical="center"/>
    </xf>
    <xf numFmtId="0" fontId="19" fillId="0" borderId="52" xfId="16" applyNumberFormat="1" applyFont="1" applyFill="1" applyBorder="1" applyAlignment="1">
      <alignment horizontal="center" wrapText="1"/>
    </xf>
    <xf numFmtId="49" fontId="19" fillId="0" borderId="53" xfId="16" applyNumberFormat="1" applyFont="1" applyFill="1" applyBorder="1" applyAlignment="1">
      <alignment horizontal="center" wrapText="1"/>
    </xf>
    <xf numFmtId="0" fontId="19" fillId="0" borderId="53" xfId="16" applyFont="1" applyFill="1" applyBorder="1" applyAlignment="1">
      <alignment horizontal="left" wrapText="1"/>
    </xf>
    <xf numFmtId="4" fontId="19" fillId="0" borderId="53" xfId="16" applyNumberFormat="1" applyFont="1" applyFill="1" applyBorder="1" applyAlignment="1">
      <alignment horizontal="center"/>
    </xf>
    <xf numFmtId="4" fontId="19" fillId="0" borderId="54" xfId="16" applyNumberFormat="1" applyFont="1" applyFill="1" applyBorder="1" applyAlignment="1">
      <alignment horizontal="center"/>
    </xf>
    <xf numFmtId="0" fontId="19" fillId="0" borderId="55" xfId="16" applyNumberFormat="1" applyFont="1" applyFill="1" applyBorder="1" applyAlignment="1">
      <alignment horizontal="center" wrapText="1"/>
    </xf>
    <xf numFmtId="4" fontId="19" fillId="0" borderId="56" xfId="16" applyNumberFormat="1" applyFont="1" applyFill="1" applyBorder="1" applyAlignment="1">
      <alignment horizontal="center"/>
    </xf>
    <xf numFmtId="0" fontId="19" fillId="0" borderId="1" xfId="16" applyFont="1" applyFill="1" applyBorder="1" applyAlignment="1">
      <alignment horizontal="left" wrapText="1"/>
    </xf>
    <xf numFmtId="4" fontId="20" fillId="0" borderId="0" xfId="12" applyNumberFormat="1" applyFont="1" applyFill="1" applyBorder="1" applyAlignment="1"/>
    <xf numFmtId="0" fontId="25" fillId="0" borderId="0" xfId="20" applyFont="1"/>
    <xf numFmtId="0" fontId="14" fillId="0" borderId="0" xfId="16" applyFont="1" applyAlignment="1">
      <alignment vertical="center"/>
    </xf>
    <xf numFmtId="0" fontId="31" fillId="0" borderId="1" xfId="0" applyFont="1" applyFill="1" applyBorder="1" applyAlignment="1">
      <alignment horizontal="left" vertical="center" wrapText="1"/>
    </xf>
    <xf numFmtId="49" fontId="33" fillId="0" borderId="5" xfId="1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wrapText="1"/>
    </xf>
    <xf numFmtId="0" fontId="31" fillId="0" borderId="1" xfId="0" applyFont="1" applyFill="1" applyBorder="1" applyAlignment="1">
      <alignment horizontal="left" vertical="top" wrapText="1"/>
    </xf>
    <xf numFmtId="0" fontId="14" fillId="0" borderId="0" xfId="19" applyFont="1" applyFill="1" applyAlignment="1">
      <alignment horizontal="right" vertical="center"/>
    </xf>
    <xf numFmtId="2" fontId="13" fillId="0" borderId="0" xfId="19" applyNumberFormat="1" applyFont="1" applyFill="1" applyAlignment="1">
      <alignment horizontal="right" vertical="center"/>
    </xf>
    <xf numFmtId="2" fontId="0" fillId="0" borderId="0" xfId="0" applyNumberFormat="1"/>
    <xf numFmtId="0" fontId="22" fillId="0" borderId="0" xfId="16" applyFont="1" applyFill="1" applyAlignment="1">
      <alignment horizontal="center" vertical="center"/>
    </xf>
    <xf numFmtId="0" fontId="19" fillId="0" borderId="33" xfId="16" applyFont="1" applyFill="1" applyBorder="1" applyAlignment="1">
      <alignment horizontal="center" vertical="center" wrapText="1"/>
    </xf>
    <xf numFmtId="0" fontId="19" fillId="0" borderId="38" xfId="16" applyFont="1" applyFill="1" applyBorder="1" applyAlignment="1">
      <alignment horizontal="center" vertical="center" wrapText="1"/>
    </xf>
    <xf numFmtId="0" fontId="20" fillId="3" borderId="9" xfId="16" applyFont="1" applyFill="1" applyBorder="1" applyAlignment="1">
      <alignment horizontal="right" vertical="center" wrapText="1"/>
    </xf>
    <xf numFmtId="0" fontId="20" fillId="3" borderId="10" xfId="16" applyFont="1" applyFill="1" applyBorder="1" applyAlignment="1">
      <alignment horizontal="right" vertical="center" wrapText="1"/>
    </xf>
    <xf numFmtId="0" fontId="19" fillId="0" borderId="34" xfId="16" applyFont="1" applyFill="1" applyBorder="1" applyAlignment="1">
      <alignment horizontal="right" wrapText="1"/>
    </xf>
    <xf numFmtId="0" fontId="19" fillId="0" borderId="3" xfId="16" applyFont="1" applyFill="1" applyBorder="1" applyAlignment="1">
      <alignment horizontal="right" wrapText="1"/>
    </xf>
    <xf numFmtId="0" fontId="19" fillId="0" borderId="2" xfId="16" applyFont="1" applyFill="1" applyBorder="1" applyAlignment="1">
      <alignment horizontal="right" wrapText="1"/>
    </xf>
    <xf numFmtId="0" fontId="19" fillId="0" borderId="6" xfId="16" applyFont="1" applyFill="1" applyBorder="1" applyAlignment="1">
      <alignment horizontal="center" vertical="center" wrapText="1"/>
    </xf>
    <xf numFmtId="0" fontId="20" fillId="3" borderId="35" xfId="16" applyFont="1" applyFill="1" applyBorder="1" applyAlignment="1">
      <alignment horizontal="right" vertical="center" wrapText="1"/>
    </xf>
    <xf numFmtId="0" fontId="20" fillId="3" borderId="36" xfId="16" applyFont="1" applyFill="1" applyBorder="1" applyAlignment="1">
      <alignment horizontal="right" vertical="center" wrapText="1"/>
    </xf>
    <xf numFmtId="0" fontId="19" fillId="0" borderId="12" xfId="16" applyFont="1" applyFill="1" applyBorder="1" applyAlignment="1">
      <alignment horizontal="right" wrapText="1"/>
    </xf>
    <xf numFmtId="0" fontId="19" fillId="0" borderId="13" xfId="16" applyFont="1" applyFill="1" applyBorder="1" applyAlignment="1">
      <alignment horizontal="right" wrapText="1"/>
    </xf>
    <xf numFmtId="0" fontId="19" fillId="0" borderId="32" xfId="16" applyFont="1" applyFill="1" applyBorder="1" applyAlignment="1">
      <alignment horizontal="center" vertical="center" wrapText="1"/>
    </xf>
    <xf numFmtId="0" fontId="19" fillId="0" borderId="36" xfId="16" applyFont="1" applyFill="1" applyBorder="1" applyAlignment="1">
      <alignment horizontal="center" vertical="center" wrapText="1"/>
    </xf>
    <xf numFmtId="0" fontId="19" fillId="0" borderId="31" xfId="16" applyFont="1" applyFill="1" applyBorder="1" applyAlignment="1">
      <alignment horizontal="center" vertical="center" textRotation="90"/>
    </xf>
    <xf numFmtId="0" fontId="19" fillId="0" borderId="35" xfId="16" applyFont="1" applyFill="1" applyBorder="1" applyAlignment="1">
      <alignment horizontal="center" vertical="center" textRotation="90"/>
    </xf>
    <xf numFmtId="0" fontId="13" fillId="0" borderId="28" xfId="12" applyFont="1" applyFill="1" applyBorder="1" applyAlignment="1">
      <alignment horizontal="right" vertical="center" wrapText="1"/>
    </xf>
    <xf numFmtId="0" fontId="13" fillId="0" borderId="29" xfId="12" applyFont="1" applyFill="1" applyBorder="1" applyAlignment="1">
      <alignment horizontal="right" vertical="center" wrapText="1"/>
    </xf>
    <xf numFmtId="4" fontId="13" fillId="0" borderId="0" xfId="12" applyNumberFormat="1" applyFont="1" applyFill="1" applyAlignment="1">
      <alignment horizontal="left"/>
    </xf>
    <xf numFmtId="0" fontId="25" fillId="3" borderId="24" xfId="7" applyFont="1" applyFill="1" applyBorder="1" applyAlignment="1">
      <alignment horizontal="center" vertical="center" wrapText="1"/>
    </xf>
    <xf numFmtId="0" fontId="25" fillId="3" borderId="42" xfId="7" applyFont="1" applyFill="1" applyBorder="1" applyAlignment="1">
      <alignment horizontal="center" vertical="center" wrapText="1"/>
    </xf>
    <xf numFmtId="0" fontId="25" fillId="3" borderId="25" xfId="7" applyFont="1" applyFill="1" applyBorder="1" applyAlignment="1">
      <alignment horizontal="center" vertical="center" wrapText="1"/>
    </xf>
    <xf numFmtId="0" fontId="25" fillId="3" borderId="43" xfId="7" applyFont="1" applyFill="1" applyBorder="1" applyAlignment="1">
      <alignment horizontal="center" vertical="center" wrapText="1"/>
    </xf>
    <xf numFmtId="0" fontId="25" fillId="3" borderId="41" xfId="7" applyFont="1" applyFill="1" applyBorder="1" applyAlignment="1">
      <alignment horizontal="center" vertical="center" wrapText="1"/>
    </xf>
    <xf numFmtId="0" fontId="25" fillId="3" borderId="44" xfId="7" applyFont="1" applyFill="1" applyBorder="1" applyAlignment="1">
      <alignment horizontal="center" vertical="center" wrapText="1"/>
    </xf>
    <xf numFmtId="0" fontId="25" fillId="3" borderId="26" xfId="7" applyFont="1" applyFill="1" applyBorder="1" applyAlignment="1">
      <alignment horizontal="center" vertical="center" wrapText="1"/>
    </xf>
    <xf numFmtId="0" fontId="25" fillId="3" borderId="45" xfId="7" applyFont="1" applyFill="1" applyBorder="1" applyAlignment="1">
      <alignment horizontal="center" vertical="center" wrapText="1"/>
    </xf>
    <xf numFmtId="0" fontId="25" fillId="3" borderId="40" xfId="7" applyFont="1" applyFill="1" applyBorder="1" applyAlignment="1">
      <alignment horizontal="center" vertical="center" wrapText="1"/>
    </xf>
    <xf numFmtId="0" fontId="25" fillId="3" borderId="27" xfId="7" applyFont="1" applyFill="1" applyBorder="1" applyAlignment="1">
      <alignment horizontal="center" vertical="center" wrapText="1"/>
    </xf>
  </cellXfs>
  <cellStyles count="43">
    <cellStyle name="60% - Акцент1" xfId="1" xr:uid="{00000000-0005-0000-0000-000000000000}"/>
    <cellStyle name="Atdalītāji 2" xfId="2" xr:uid="{00000000-0005-0000-0000-000001000000}"/>
    <cellStyle name="Atdalītāji 2 2" xfId="3" xr:uid="{00000000-0005-0000-0000-000002000000}"/>
    <cellStyle name="Atdalītāji 2 2 2" xfId="35" xr:uid="{00000000-0005-0000-0000-000003000000}"/>
    <cellStyle name="Atdalītāji 2 3" xfId="34" xr:uid="{00000000-0005-0000-0000-000004000000}"/>
    <cellStyle name="Comma 2" xfId="4" xr:uid="{00000000-0005-0000-0000-000005000000}"/>
    <cellStyle name="Comma 2 2" xfId="5" xr:uid="{00000000-0005-0000-0000-000006000000}"/>
    <cellStyle name="Comma 2 2 2" xfId="37" xr:uid="{00000000-0005-0000-0000-000007000000}"/>
    <cellStyle name="Comma 2 3" xfId="36" xr:uid="{00000000-0005-0000-0000-000008000000}"/>
    <cellStyle name="Excel Built-in Normal" xfId="33" xr:uid="{00000000-0005-0000-0000-000009000000}"/>
    <cellStyle name="Normal 12" xfId="6" xr:uid="{00000000-0005-0000-0000-00000B000000}"/>
    <cellStyle name="Normal 12 4" xfId="38" xr:uid="{00000000-0005-0000-0000-00000C000000}"/>
    <cellStyle name="Normal 2" xfId="7" xr:uid="{00000000-0005-0000-0000-00000D000000}"/>
    <cellStyle name="Normal 2 2" xfId="8" xr:uid="{00000000-0005-0000-0000-00000E000000}"/>
    <cellStyle name="Normal 2 2 3 2" xfId="42" xr:uid="{00000000-0005-0000-0000-00000F000000}"/>
    <cellStyle name="Normal 3" xfId="9" xr:uid="{00000000-0005-0000-0000-000010000000}"/>
    <cellStyle name="Normal 4" xfId="32" xr:uid="{00000000-0005-0000-0000-000011000000}"/>
    <cellStyle name="Normal_2-1" xfId="10" xr:uid="{00000000-0005-0000-0000-000012000000}"/>
    <cellStyle name="Normal_demontāža" xfId="31" xr:uid="{00000000-0005-0000-0000-000013000000}"/>
    <cellStyle name="Normal_Jauna Novadnieki" xfId="11" xr:uid="{00000000-0005-0000-0000-000014000000}"/>
    <cellStyle name="Normal_Sheet1" xfId="12" xr:uid="{00000000-0005-0000-0000-000015000000}"/>
    <cellStyle name="Normal_Sheet1_1" xfId="30" xr:uid="{00000000-0005-0000-0000-000016000000}"/>
    <cellStyle name="Normal_TAME" xfId="13" xr:uid="{00000000-0005-0000-0000-000017000000}"/>
    <cellStyle name="Parastais 10" xfId="14" xr:uid="{00000000-0005-0000-0000-000018000000}"/>
    <cellStyle name="Parastais 15" xfId="15" xr:uid="{00000000-0005-0000-0000-000019000000}"/>
    <cellStyle name="Parastais 2" xfId="16" xr:uid="{00000000-0005-0000-0000-00001A000000}"/>
    <cellStyle name="Parastais 2 2" xfId="17" xr:uid="{00000000-0005-0000-0000-00001B000000}"/>
    <cellStyle name="Parastais 2 3" xfId="18" xr:uid="{00000000-0005-0000-0000-00001C000000}"/>
    <cellStyle name="Parastais 3" xfId="19" xr:uid="{00000000-0005-0000-0000-00001D000000}"/>
    <cellStyle name="Parastais 3 2" xfId="20" xr:uid="{00000000-0005-0000-0000-00001E000000}"/>
    <cellStyle name="Parastais 4" xfId="21" xr:uid="{00000000-0005-0000-0000-00001F000000}"/>
    <cellStyle name="Parastais 6" xfId="22" xr:uid="{00000000-0005-0000-0000-000020000000}"/>
    <cellStyle name="Parastais_TameI-VI" xfId="23" xr:uid="{00000000-0005-0000-0000-000021000000}"/>
    <cellStyle name="Parasts" xfId="0" builtinId="0"/>
    <cellStyle name="Parasts 2" xfId="40" xr:uid="{00000000-0005-0000-0000-000022000000}"/>
    <cellStyle name="Parasts 4 2" xfId="41" xr:uid="{00000000-0005-0000-0000-000023000000}"/>
    <cellStyle name="Percent 2" xfId="24" xr:uid="{00000000-0005-0000-0000-000024000000}"/>
    <cellStyle name="Percent 2 2" xfId="25" xr:uid="{00000000-0005-0000-0000-000025000000}"/>
    <cellStyle name="Procenti 2" xfId="26" xr:uid="{00000000-0005-0000-0000-000026000000}"/>
    <cellStyle name="Procenti 2 2" xfId="27" xr:uid="{00000000-0005-0000-0000-000027000000}"/>
    <cellStyle name="Stils 1" xfId="28" xr:uid="{00000000-0005-0000-0000-000028000000}"/>
    <cellStyle name="Style 1" xfId="29" xr:uid="{00000000-0005-0000-0000-000029000000}"/>
    <cellStyle name="Стиль 1" xfId="39" xr:uid="{00000000-0005-0000-0000-00002A000000}"/>
  </cellStyles>
  <dxfs count="36"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02" name="Text Box 2">
          <a:extLst>
            <a:ext uri="{FF2B5EF4-FFF2-40B4-BE49-F238E27FC236}">
              <a16:creationId xmlns:a16="http://schemas.microsoft.com/office/drawing/2014/main" id="{00000000-0008-0000-0200-000086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03" name="Text Box 2">
          <a:extLst>
            <a:ext uri="{FF2B5EF4-FFF2-40B4-BE49-F238E27FC236}">
              <a16:creationId xmlns:a16="http://schemas.microsoft.com/office/drawing/2014/main" id="{00000000-0008-0000-0200-000087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04" name="Text Box 2">
          <a:extLst>
            <a:ext uri="{FF2B5EF4-FFF2-40B4-BE49-F238E27FC236}">
              <a16:creationId xmlns:a16="http://schemas.microsoft.com/office/drawing/2014/main" id="{00000000-0008-0000-0200-000088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05" name="Text Box 2">
          <a:extLst>
            <a:ext uri="{FF2B5EF4-FFF2-40B4-BE49-F238E27FC236}">
              <a16:creationId xmlns:a16="http://schemas.microsoft.com/office/drawing/2014/main" id="{00000000-0008-0000-0200-000089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06" name="Text Box 2">
          <a:extLst>
            <a:ext uri="{FF2B5EF4-FFF2-40B4-BE49-F238E27FC236}">
              <a16:creationId xmlns:a16="http://schemas.microsoft.com/office/drawing/2014/main" id="{00000000-0008-0000-0200-00008A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07" name="Text Box 2">
          <a:extLst>
            <a:ext uri="{FF2B5EF4-FFF2-40B4-BE49-F238E27FC236}">
              <a16:creationId xmlns:a16="http://schemas.microsoft.com/office/drawing/2014/main" id="{00000000-0008-0000-0200-00008B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08" name="Text Box 2">
          <a:extLst>
            <a:ext uri="{FF2B5EF4-FFF2-40B4-BE49-F238E27FC236}">
              <a16:creationId xmlns:a16="http://schemas.microsoft.com/office/drawing/2014/main" id="{00000000-0008-0000-0200-00008C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09" name="Text Box 2">
          <a:extLst>
            <a:ext uri="{FF2B5EF4-FFF2-40B4-BE49-F238E27FC236}">
              <a16:creationId xmlns:a16="http://schemas.microsoft.com/office/drawing/2014/main" id="{00000000-0008-0000-0200-00008D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10" name="Text Box 2">
          <a:extLst>
            <a:ext uri="{FF2B5EF4-FFF2-40B4-BE49-F238E27FC236}">
              <a16:creationId xmlns:a16="http://schemas.microsoft.com/office/drawing/2014/main" id="{00000000-0008-0000-0200-00008E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112284</xdr:rowOff>
    </xdr:to>
    <xdr:sp macro="" textlink="">
      <xdr:nvSpPr>
        <xdr:cNvPr id="980111" name="Text Box 2">
          <a:extLst>
            <a:ext uri="{FF2B5EF4-FFF2-40B4-BE49-F238E27FC236}">
              <a16:creationId xmlns:a16="http://schemas.microsoft.com/office/drawing/2014/main" id="{00000000-0008-0000-0200-00008F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12" name="Text Box 2">
          <a:extLst>
            <a:ext uri="{FF2B5EF4-FFF2-40B4-BE49-F238E27FC236}">
              <a16:creationId xmlns:a16="http://schemas.microsoft.com/office/drawing/2014/main" id="{00000000-0008-0000-0200-000090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13" name="Text Box 2">
          <a:extLst>
            <a:ext uri="{FF2B5EF4-FFF2-40B4-BE49-F238E27FC236}">
              <a16:creationId xmlns:a16="http://schemas.microsoft.com/office/drawing/2014/main" id="{00000000-0008-0000-0200-000091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14" name="Text Box 2">
          <a:extLst>
            <a:ext uri="{FF2B5EF4-FFF2-40B4-BE49-F238E27FC236}">
              <a16:creationId xmlns:a16="http://schemas.microsoft.com/office/drawing/2014/main" id="{00000000-0008-0000-0200-000092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15" name="Text Box 2">
          <a:extLst>
            <a:ext uri="{FF2B5EF4-FFF2-40B4-BE49-F238E27FC236}">
              <a16:creationId xmlns:a16="http://schemas.microsoft.com/office/drawing/2014/main" id="{00000000-0008-0000-0200-000093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16" name="Text Box 2">
          <a:extLst>
            <a:ext uri="{FF2B5EF4-FFF2-40B4-BE49-F238E27FC236}">
              <a16:creationId xmlns:a16="http://schemas.microsoft.com/office/drawing/2014/main" id="{00000000-0008-0000-0200-000094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17" name="Text Box 2">
          <a:extLst>
            <a:ext uri="{FF2B5EF4-FFF2-40B4-BE49-F238E27FC236}">
              <a16:creationId xmlns:a16="http://schemas.microsoft.com/office/drawing/2014/main" id="{00000000-0008-0000-0200-000095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18" name="Text Box 2">
          <a:extLst>
            <a:ext uri="{FF2B5EF4-FFF2-40B4-BE49-F238E27FC236}">
              <a16:creationId xmlns:a16="http://schemas.microsoft.com/office/drawing/2014/main" id="{00000000-0008-0000-0200-000096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19" name="Text Box 2">
          <a:extLst>
            <a:ext uri="{FF2B5EF4-FFF2-40B4-BE49-F238E27FC236}">
              <a16:creationId xmlns:a16="http://schemas.microsoft.com/office/drawing/2014/main" id="{00000000-0008-0000-0200-000097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20" name="Text Box 2">
          <a:extLst>
            <a:ext uri="{FF2B5EF4-FFF2-40B4-BE49-F238E27FC236}">
              <a16:creationId xmlns:a16="http://schemas.microsoft.com/office/drawing/2014/main" id="{00000000-0008-0000-0200-000098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159909</xdr:rowOff>
    </xdr:to>
    <xdr:sp macro="" textlink="">
      <xdr:nvSpPr>
        <xdr:cNvPr id="980121" name="Text Box 2">
          <a:extLst>
            <a:ext uri="{FF2B5EF4-FFF2-40B4-BE49-F238E27FC236}">
              <a16:creationId xmlns:a16="http://schemas.microsoft.com/office/drawing/2014/main" id="{00000000-0008-0000-0200-000099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22" name="Text Box 2">
          <a:extLst>
            <a:ext uri="{FF2B5EF4-FFF2-40B4-BE49-F238E27FC236}">
              <a16:creationId xmlns:a16="http://schemas.microsoft.com/office/drawing/2014/main" id="{00000000-0008-0000-0200-00009A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23" name="Text Box 2">
          <a:extLst>
            <a:ext uri="{FF2B5EF4-FFF2-40B4-BE49-F238E27FC236}">
              <a16:creationId xmlns:a16="http://schemas.microsoft.com/office/drawing/2014/main" id="{00000000-0008-0000-0200-00009B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24" name="Text Box 2">
          <a:extLst>
            <a:ext uri="{FF2B5EF4-FFF2-40B4-BE49-F238E27FC236}">
              <a16:creationId xmlns:a16="http://schemas.microsoft.com/office/drawing/2014/main" id="{00000000-0008-0000-0200-00009C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25" name="Text Box 2">
          <a:extLst>
            <a:ext uri="{FF2B5EF4-FFF2-40B4-BE49-F238E27FC236}">
              <a16:creationId xmlns:a16="http://schemas.microsoft.com/office/drawing/2014/main" id="{00000000-0008-0000-0200-00009D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26" name="Text Box 2">
          <a:extLst>
            <a:ext uri="{FF2B5EF4-FFF2-40B4-BE49-F238E27FC236}">
              <a16:creationId xmlns:a16="http://schemas.microsoft.com/office/drawing/2014/main" id="{00000000-0008-0000-0200-00009E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27" name="Text Box 2">
          <a:extLst>
            <a:ext uri="{FF2B5EF4-FFF2-40B4-BE49-F238E27FC236}">
              <a16:creationId xmlns:a16="http://schemas.microsoft.com/office/drawing/2014/main" id="{00000000-0008-0000-0200-00009F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28" name="Text Box 2">
          <a:extLst>
            <a:ext uri="{FF2B5EF4-FFF2-40B4-BE49-F238E27FC236}">
              <a16:creationId xmlns:a16="http://schemas.microsoft.com/office/drawing/2014/main" id="{00000000-0008-0000-0200-0000A0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29" name="Text Box 2">
          <a:extLst>
            <a:ext uri="{FF2B5EF4-FFF2-40B4-BE49-F238E27FC236}">
              <a16:creationId xmlns:a16="http://schemas.microsoft.com/office/drawing/2014/main" id="{00000000-0008-0000-0200-0000A1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30" name="Text Box 2">
          <a:extLst>
            <a:ext uri="{FF2B5EF4-FFF2-40B4-BE49-F238E27FC236}">
              <a16:creationId xmlns:a16="http://schemas.microsoft.com/office/drawing/2014/main" id="{00000000-0008-0000-0200-0000A2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40</xdr:row>
      <xdr:rowOff>91550</xdr:rowOff>
    </xdr:to>
    <xdr:sp macro="" textlink="">
      <xdr:nvSpPr>
        <xdr:cNvPr id="980131" name="Text Box 2">
          <a:extLst>
            <a:ext uri="{FF2B5EF4-FFF2-40B4-BE49-F238E27FC236}">
              <a16:creationId xmlns:a16="http://schemas.microsoft.com/office/drawing/2014/main" id="{00000000-0008-0000-0200-0000A3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32" name="Text Box 2">
          <a:extLst>
            <a:ext uri="{FF2B5EF4-FFF2-40B4-BE49-F238E27FC236}">
              <a16:creationId xmlns:a16="http://schemas.microsoft.com/office/drawing/2014/main" id="{00000000-0008-0000-0200-0000A4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33" name="Text Box 2">
          <a:extLst>
            <a:ext uri="{FF2B5EF4-FFF2-40B4-BE49-F238E27FC236}">
              <a16:creationId xmlns:a16="http://schemas.microsoft.com/office/drawing/2014/main" id="{00000000-0008-0000-0200-0000A5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34" name="Text Box 2">
          <a:extLst>
            <a:ext uri="{FF2B5EF4-FFF2-40B4-BE49-F238E27FC236}">
              <a16:creationId xmlns:a16="http://schemas.microsoft.com/office/drawing/2014/main" id="{00000000-0008-0000-0200-0000A6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35" name="Text Box 2">
          <a:extLst>
            <a:ext uri="{FF2B5EF4-FFF2-40B4-BE49-F238E27FC236}">
              <a16:creationId xmlns:a16="http://schemas.microsoft.com/office/drawing/2014/main" id="{00000000-0008-0000-0200-0000A7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36" name="Text Box 2">
          <a:extLst>
            <a:ext uri="{FF2B5EF4-FFF2-40B4-BE49-F238E27FC236}">
              <a16:creationId xmlns:a16="http://schemas.microsoft.com/office/drawing/2014/main" id="{00000000-0008-0000-0200-0000A8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37" name="Text Box 2">
          <a:extLst>
            <a:ext uri="{FF2B5EF4-FFF2-40B4-BE49-F238E27FC236}">
              <a16:creationId xmlns:a16="http://schemas.microsoft.com/office/drawing/2014/main" id="{00000000-0008-0000-0200-0000A9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38" name="Text Box 2">
          <a:extLst>
            <a:ext uri="{FF2B5EF4-FFF2-40B4-BE49-F238E27FC236}">
              <a16:creationId xmlns:a16="http://schemas.microsoft.com/office/drawing/2014/main" id="{00000000-0008-0000-0200-0000AA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39" name="Text Box 2">
          <a:extLst>
            <a:ext uri="{FF2B5EF4-FFF2-40B4-BE49-F238E27FC236}">
              <a16:creationId xmlns:a16="http://schemas.microsoft.com/office/drawing/2014/main" id="{00000000-0008-0000-0200-0000AB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40" name="Text Box 2">
          <a:extLst>
            <a:ext uri="{FF2B5EF4-FFF2-40B4-BE49-F238E27FC236}">
              <a16:creationId xmlns:a16="http://schemas.microsoft.com/office/drawing/2014/main" id="{00000000-0008-0000-0200-0000AC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112284</xdr:rowOff>
    </xdr:to>
    <xdr:sp macro="" textlink="">
      <xdr:nvSpPr>
        <xdr:cNvPr id="980141" name="Text Box 2">
          <a:extLst>
            <a:ext uri="{FF2B5EF4-FFF2-40B4-BE49-F238E27FC236}">
              <a16:creationId xmlns:a16="http://schemas.microsoft.com/office/drawing/2014/main" id="{00000000-0008-0000-0200-0000ADF40E00}"/>
            </a:ext>
          </a:extLst>
        </xdr:cNvPr>
        <xdr:cNvSpPr txBox="1">
          <a:spLocks noChangeArrowheads="1"/>
        </xdr:cNvSpPr>
      </xdr:nvSpPr>
      <xdr:spPr bwMode="auto">
        <a:xfrm>
          <a:off x="1495425" y="1946910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42" name="Text Box 2">
          <a:extLst>
            <a:ext uri="{FF2B5EF4-FFF2-40B4-BE49-F238E27FC236}">
              <a16:creationId xmlns:a16="http://schemas.microsoft.com/office/drawing/2014/main" id="{00000000-0008-0000-0200-0000AE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43" name="Text Box 2">
          <a:extLst>
            <a:ext uri="{FF2B5EF4-FFF2-40B4-BE49-F238E27FC236}">
              <a16:creationId xmlns:a16="http://schemas.microsoft.com/office/drawing/2014/main" id="{00000000-0008-0000-0200-0000AF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44" name="Text Box 2">
          <a:extLst>
            <a:ext uri="{FF2B5EF4-FFF2-40B4-BE49-F238E27FC236}">
              <a16:creationId xmlns:a16="http://schemas.microsoft.com/office/drawing/2014/main" id="{00000000-0008-0000-0200-0000B0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45" name="Text Box 2">
          <a:extLst>
            <a:ext uri="{FF2B5EF4-FFF2-40B4-BE49-F238E27FC236}">
              <a16:creationId xmlns:a16="http://schemas.microsoft.com/office/drawing/2014/main" id="{00000000-0008-0000-0200-0000B1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46" name="Text Box 2">
          <a:extLst>
            <a:ext uri="{FF2B5EF4-FFF2-40B4-BE49-F238E27FC236}">
              <a16:creationId xmlns:a16="http://schemas.microsoft.com/office/drawing/2014/main" id="{00000000-0008-0000-0200-0000B2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47" name="Text Box 2">
          <a:extLst>
            <a:ext uri="{FF2B5EF4-FFF2-40B4-BE49-F238E27FC236}">
              <a16:creationId xmlns:a16="http://schemas.microsoft.com/office/drawing/2014/main" id="{00000000-0008-0000-0200-0000B3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48" name="Text Box 2">
          <a:extLst>
            <a:ext uri="{FF2B5EF4-FFF2-40B4-BE49-F238E27FC236}">
              <a16:creationId xmlns:a16="http://schemas.microsoft.com/office/drawing/2014/main" id="{00000000-0008-0000-0200-0000B4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49" name="Text Box 2">
          <a:extLst>
            <a:ext uri="{FF2B5EF4-FFF2-40B4-BE49-F238E27FC236}">
              <a16:creationId xmlns:a16="http://schemas.microsoft.com/office/drawing/2014/main" id="{00000000-0008-0000-0200-0000B5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50" name="Text Box 2">
          <a:extLst>
            <a:ext uri="{FF2B5EF4-FFF2-40B4-BE49-F238E27FC236}">
              <a16:creationId xmlns:a16="http://schemas.microsoft.com/office/drawing/2014/main" id="{00000000-0008-0000-0200-0000B6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67797</xdr:rowOff>
    </xdr:to>
    <xdr:sp macro="" textlink="">
      <xdr:nvSpPr>
        <xdr:cNvPr id="980151" name="Text Box 2">
          <a:extLst>
            <a:ext uri="{FF2B5EF4-FFF2-40B4-BE49-F238E27FC236}">
              <a16:creationId xmlns:a16="http://schemas.microsoft.com/office/drawing/2014/main" id="{00000000-0008-0000-0200-0000B7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76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52" name="Text Box 2">
          <a:extLst>
            <a:ext uri="{FF2B5EF4-FFF2-40B4-BE49-F238E27FC236}">
              <a16:creationId xmlns:a16="http://schemas.microsoft.com/office/drawing/2014/main" id="{00000000-0008-0000-0200-0000B8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53" name="Text Box 2">
          <a:extLst>
            <a:ext uri="{FF2B5EF4-FFF2-40B4-BE49-F238E27FC236}">
              <a16:creationId xmlns:a16="http://schemas.microsoft.com/office/drawing/2014/main" id="{00000000-0008-0000-0200-0000B9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54" name="Text Box 2">
          <a:extLst>
            <a:ext uri="{FF2B5EF4-FFF2-40B4-BE49-F238E27FC236}">
              <a16:creationId xmlns:a16="http://schemas.microsoft.com/office/drawing/2014/main" id="{00000000-0008-0000-0200-0000BA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55" name="Text Box 2">
          <a:extLst>
            <a:ext uri="{FF2B5EF4-FFF2-40B4-BE49-F238E27FC236}">
              <a16:creationId xmlns:a16="http://schemas.microsoft.com/office/drawing/2014/main" id="{00000000-0008-0000-0200-0000BB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56" name="Text Box 2">
          <a:extLst>
            <a:ext uri="{FF2B5EF4-FFF2-40B4-BE49-F238E27FC236}">
              <a16:creationId xmlns:a16="http://schemas.microsoft.com/office/drawing/2014/main" id="{00000000-0008-0000-0200-0000BC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57" name="Text Box 2">
          <a:extLst>
            <a:ext uri="{FF2B5EF4-FFF2-40B4-BE49-F238E27FC236}">
              <a16:creationId xmlns:a16="http://schemas.microsoft.com/office/drawing/2014/main" id="{00000000-0008-0000-0200-0000BD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58" name="Text Box 2">
          <a:extLst>
            <a:ext uri="{FF2B5EF4-FFF2-40B4-BE49-F238E27FC236}">
              <a16:creationId xmlns:a16="http://schemas.microsoft.com/office/drawing/2014/main" id="{00000000-0008-0000-0200-0000BE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59" name="Text Box 2">
          <a:extLst>
            <a:ext uri="{FF2B5EF4-FFF2-40B4-BE49-F238E27FC236}">
              <a16:creationId xmlns:a16="http://schemas.microsoft.com/office/drawing/2014/main" id="{00000000-0008-0000-0200-0000BF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60" name="Text Box 2">
          <a:extLst>
            <a:ext uri="{FF2B5EF4-FFF2-40B4-BE49-F238E27FC236}">
              <a16:creationId xmlns:a16="http://schemas.microsoft.com/office/drawing/2014/main" id="{00000000-0008-0000-0200-0000C0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102759</xdr:rowOff>
    </xdr:to>
    <xdr:sp macro="" textlink="">
      <xdr:nvSpPr>
        <xdr:cNvPr id="980161" name="Text Box 2">
          <a:extLst>
            <a:ext uri="{FF2B5EF4-FFF2-40B4-BE49-F238E27FC236}">
              <a16:creationId xmlns:a16="http://schemas.microsoft.com/office/drawing/2014/main" id="{00000000-0008-0000-0200-0000C1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62" name="Text Box 2">
          <a:extLst>
            <a:ext uri="{FF2B5EF4-FFF2-40B4-BE49-F238E27FC236}">
              <a16:creationId xmlns:a16="http://schemas.microsoft.com/office/drawing/2014/main" id="{00000000-0008-0000-0200-0000C2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63" name="Text Box 2">
          <a:extLst>
            <a:ext uri="{FF2B5EF4-FFF2-40B4-BE49-F238E27FC236}">
              <a16:creationId xmlns:a16="http://schemas.microsoft.com/office/drawing/2014/main" id="{00000000-0008-0000-0200-0000C3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64" name="Text Box 2">
          <a:extLst>
            <a:ext uri="{FF2B5EF4-FFF2-40B4-BE49-F238E27FC236}">
              <a16:creationId xmlns:a16="http://schemas.microsoft.com/office/drawing/2014/main" id="{00000000-0008-0000-0200-0000C4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65" name="Text Box 2">
          <a:extLst>
            <a:ext uri="{FF2B5EF4-FFF2-40B4-BE49-F238E27FC236}">
              <a16:creationId xmlns:a16="http://schemas.microsoft.com/office/drawing/2014/main" id="{00000000-0008-0000-0200-0000C5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66" name="Text Box 2">
          <a:extLst>
            <a:ext uri="{FF2B5EF4-FFF2-40B4-BE49-F238E27FC236}">
              <a16:creationId xmlns:a16="http://schemas.microsoft.com/office/drawing/2014/main" id="{00000000-0008-0000-0200-0000C6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67" name="Text Box 2">
          <a:extLst>
            <a:ext uri="{FF2B5EF4-FFF2-40B4-BE49-F238E27FC236}">
              <a16:creationId xmlns:a16="http://schemas.microsoft.com/office/drawing/2014/main" id="{00000000-0008-0000-0200-0000C7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68" name="Text Box 2">
          <a:extLst>
            <a:ext uri="{FF2B5EF4-FFF2-40B4-BE49-F238E27FC236}">
              <a16:creationId xmlns:a16="http://schemas.microsoft.com/office/drawing/2014/main" id="{00000000-0008-0000-0200-0000C8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69" name="Text Box 2">
          <a:extLst>
            <a:ext uri="{FF2B5EF4-FFF2-40B4-BE49-F238E27FC236}">
              <a16:creationId xmlns:a16="http://schemas.microsoft.com/office/drawing/2014/main" id="{00000000-0008-0000-0200-0000C9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70" name="Text Box 2">
          <a:extLst>
            <a:ext uri="{FF2B5EF4-FFF2-40B4-BE49-F238E27FC236}">
              <a16:creationId xmlns:a16="http://schemas.microsoft.com/office/drawing/2014/main" id="{00000000-0008-0000-0200-0000CA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175784</xdr:rowOff>
    </xdr:to>
    <xdr:sp macro="" textlink="">
      <xdr:nvSpPr>
        <xdr:cNvPr id="980171" name="Text Box 2">
          <a:extLst>
            <a:ext uri="{FF2B5EF4-FFF2-40B4-BE49-F238E27FC236}">
              <a16:creationId xmlns:a16="http://schemas.microsoft.com/office/drawing/2014/main" id="{00000000-0008-0000-0200-0000CBF4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72" name="Text Box 2">
          <a:extLst>
            <a:ext uri="{FF2B5EF4-FFF2-40B4-BE49-F238E27FC236}">
              <a16:creationId xmlns:a16="http://schemas.microsoft.com/office/drawing/2014/main" id="{00000000-0008-0000-0200-0000CC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73" name="Text Box 2">
          <a:extLst>
            <a:ext uri="{FF2B5EF4-FFF2-40B4-BE49-F238E27FC236}">
              <a16:creationId xmlns:a16="http://schemas.microsoft.com/office/drawing/2014/main" id="{00000000-0008-0000-0200-0000CD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74" name="Text Box 2">
          <a:extLst>
            <a:ext uri="{FF2B5EF4-FFF2-40B4-BE49-F238E27FC236}">
              <a16:creationId xmlns:a16="http://schemas.microsoft.com/office/drawing/2014/main" id="{00000000-0008-0000-0200-0000CE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75" name="Text Box 2">
          <a:extLst>
            <a:ext uri="{FF2B5EF4-FFF2-40B4-BE49-F238E27FC236}">
              <a16:creationId xmlns:a16="http://schemas.microsoft.com/office/drawing/2014/main" id="{00000000-0008-0000-0200-0000CF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76" name="Text Box 2">
          <a:extLst>
            <a:ext uri="{FF2B5EF4-FFF2-40B4-BE49-F238E27FC236}">
              <a16:creationId xmlns:a16="http://schemas.microsoft.com/office/drawing/2014/main" id="{00000000-0008-0000-0200-0000D0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77" name="Text Box 2">
          <a:extLst>
            <a:ext uri="{FF2B5EF4-FFF2-40B4-BE49-F238E27FC236}">
              <a16:creationId xmlns:a16="http://schemas.microsoft.com/office/drawing/2014/main" id="{00000000-0008-0000-0200-0000D1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78" name="Text Box 2">
          <a:extLst>
            <a:ext uri="{FF2B5EF4-FFF2-40B4-BE49-F238E27FC236}">
              <a16:creationId xmlns:a16="http://schemas.microsoft.com/office/drawing/2014/main" id="{00000000-0008-0000-0200-0000D2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79" name="Text Box 2">
          <a:extLst>
            <a:ext uri="{FF2B5EF4-FFF2-40B4-BE49-F238E27FC236}">
              <a16:creationId xmlns:a16="http://schemas.microsoft.com/office/drawing/2014/main" id="{00000000-0008-0000-0200-0000D3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80" name="Text Box 2">
          <a:extLst>
            <a:ext uri="{FF2B5EF4-FFF2-40B4-BE49-F238E27FC236}">
              <a16:creationId xmlns:a16="http://schemas.microsoft.com/office/drawing/2014/main" id="{00000000-0008-0000-0200-0000D4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67797</xdr:rowOff>
    </xdr:to>
    <xdr:sp macro="" textlink="">
      <xdr:nvSpPr>
        <xdr:cNvPr id="980181" name="Text Box 2">
          <a:extLst>
            <a:ext uri="{FF2B5EF4-FFF2-40B4-BE49-F238E27FC236}">
              <a16:creationId xmlns:a16="http://schemas.microsoft.com/office/drawing/2014/main" id="{00000000-0008-0000-0200-0000D5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82" name="Text Box 100">
          <a:extLst>
            <a:ext uri="{FF2B5EF4-FFF2-40B4-BE49-F238E27FC236}">
              <a16:creationId xmlns:a16="http://schemas.microsoft.com/office/drawing/2014/main" id="{00000000-0008-0000-0200-0000D6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83" name="Text Box 101">
          <a:extLst>
            <a:ext uri="{FF2B5EF4-FFF2-40B4-BE49-F238E27FC236}">
              <a16:creationId xmlns:a16="http://schemas.microsoft.com/office/drawing/2014/main" id="{00000000-0008-0000-0200-0000D7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84" name="Text Box 102">
          <a:extLst>
            <a:ext uri="{FF2B5EF4-FFF2-40B4-BE49-F238E27FC236}">
              <a16:creationId xmlns:a16="http://schemas.microsoft.com/office/drawing/2014/main" id="{00000000-0008-0000-0200-0000D8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85" name="Text Box 103">
          <a:extLst>
            <a:ext uri="{FF2B5EF4-FFF2-40B4-BE49-F238E27FC236}">
              <a16:creationId xmlns:a16="http://schemas.microsoft.com/office/drawing/2014/main" id="{00000000-0008-0000-0200-0000D9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86" name="Text Box 104">
          <a:extLst>
            <a:ext uri="{FF2B5EF4-FFF2-40B4-BE49-F238E27FC236}">
              <a16:creationId xmlns:a16="http://schemas.microsoft.com/office/drawing/2014/main" id="{00000000-0008-0000-0200-0000DA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87" name="Text Box 105">
          <a:extLst>
            <a:ext uri="{FF2B5EF4-FFF2-40B4-BE49-F238E27FC236}">
              <a16:creationId xmlns:a16="http://schemas.microsoft.com/office/drawing/2014/main" id="{00000000-0008-0000-0200-0000DB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88" name="Text Box 106">
          <a:extLst>
            <a:ext uri="{FF2B5EF4-FFF2-40B4-BE49-F238E27FC236}">
              <a16:creationId xmlns:a16="http://schemas.microsoft.com/office/drawing/2014/main" id="{00000000-0008-0000-0200-0000DC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89" name="Text Box 107">
          <a:extLst>
            <a:ext uri="{FF2B5EF4-FFF2-40B4-BE49-F238E27FC236}">
              <a16:creationId xmlns:a16="http://schemas.microsoft.com/office/drawing/2014/main" id="{00000000-0008-0000-0200-0000DD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0" name="Text Box 108">
          <a:extLst>
            <a:ext uri="{FF2B5EF4-FFF2-40B4-BE49-F238E27FC236}">
              <a16:creationId xmlns:a16="http://schemas.microsoft.com/office/drawing/2014/main" id="{00000000-0008-0000-0200-0000DE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1" name="Text Box 109">
          <a:extLst>
            <a:ext uri="{FF2B5EF4-FFF2-40B4-BE49-F238E27FC236}">
              <a16:creationId xmlns:a16="http://schemas.microsoft.com/office/drawing/2014/main" id="{00000000-0008-0000-0200-0000DF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2" name="Text Box 2">
          <a:extLst>
            <a:ext uri="{FF2B5EF4-FFF2-40B4-BE49-F238E27FC236}">
              <a16:creationId xmlns:a16="http://schemas.microsoft.com/office/drawing/2014/main" id="{00000000-0008-0000-0200-0000E0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3" name="Text Box 2">
          <a:extLst>
            <a:ext uri="{FF2B5EF4-FFF2-40B4-BE49-F238E27FC236}">
              <a16:creationId xmlns:a16="http://schemas.microsoft.com/office/drawing/2014/main" id="{00000000-0008-0000-0200-0000E1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4" name="Text Box 2">
          <a:extLst>
            <a:ext uri="{FF2B5EF4-FFF2-40B4-BE49-F238E27FC236}">
              <a16:creationId xmlns:a16="http://schemas.microsoft.com/office/drawing/2014/main" id="{00000000-0008-0000-0200-0000E2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5" name="Text Box 2">
          <a:extLst>
            <a:ext uri="{FF2B5EF4-FFF2-40B4-BE49-F238E27FC236}">
              <a16:creationId xmlns:a16="http://schemas.microsoft.com/office/drawing/2014/main" id="{00000000-0008-0000-0200-0000E3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6" name="Text Box 2">
          <a:extLst>
            <a:ext uri="{FF2B5EF4-FFF2-40B4-BE49-F238E27FC236}">
              <a16:creationId xmlns:a16="http://schemas.microsoft.com/office/drawing/2014/main" id="{00000000-0008-0000-0200-0000E4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7" name="Text Box 2">
          <a:extLst>
            <a:ext uri="{FF2B5EF4-FFF2-40B4-BE49-F238E27FC236}">
              <a16:creationId xmlns:a16="http://schemas.microsoft.com/office/drawing/2014/main" id="{00000000-0008-0000-0200-0000E5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8" name="Text Box 2">
          <a:extLst>
            <a:ext uri="{FF2B5EF4-FFF2-40B4-BE49-F238E27FC236}">
              <a16:creationId xmlns:a16="http://schemas.microsoft.com/office/drawing/2014/main" id="{00000000-0008-0000-0200-0000E6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199" name="Text Box 2">
          <a:extLst>
            <a:ext uri="{FF2B5EF4-FFF2-40B4-BE49-F238E27FC236}">
              <a16:creationId xmlns:a16="http://schemas.microsoft.com/office/drawing/2014/main" id="{00000000-0008-0000-0200-0000E7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00" name="Text Box 2">
          <a:extLst>
            <a:ext uri="{FF2B5EF4-FFF2-40B4-BE49-F238E27FC236}">
              <a16:creationId xmlns:a16="http://schemas.microsoft.com/office/drawing/2014/main" id="{00000000-0008-0000-0200-0000E8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01" name="Text Box 2">
          <a:extLst>
            <a:ext uri="{FF2B5EF4-FFF2-40B4-BE49-F238E27FC236}">
              <a16:creationId xmlns:a16="http://schemas.microsoft.com/office/drawing/2014/main" id="{00000000-0008-0000-0200-0000E9F40E00}"/>
            </a:ext>
          </a:extLst>
        </xdr:cNvPr>
        <xdr:cNvSpPr txBox="1">
          <a:spLocks noChangeArrowheads="1"/>
        </xdr:cNvSpPr>
      </xdr:nvSpPr>
      <xdr:spPr bwMode="auto">
        <a:xfrm>
          <a:off x="1504950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02" name="Text Box 2">
          <a:extLst>
            <a:ext uri="{FF2B5EF4-FFF2-40B4-BE49-F238E27FC236}">
              <a16:creationId xmlns:a16="http://schemas.microsoft.com/office/drawing/2014/main" id="{00000000-0008-0000-0200-0000EA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03" name="Text Box 2">
          <a:extLst>
            <a:ext uri="{FF2B5EF4-FFF2-40B4-BE49-F238E27FC236}">
              <a16:creationId xmlns:a16="http://schemas.microsoft.com/office/drawing/2014/main" id="{00000000-0008-0000-0200-0000EB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04" name="Text Box 2">
          <a:extLst>
            <a:ext uri="{FF2B5EF4-FFF2-40B4-BE49-F238E27FC236}">
              <a16:creationId xmlns:a16="http://schemas.microsoft.com/office/drawing/2014/main" id="{00000000-0008-0000-0200-0000EC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05" name="Text Box 2">
          <a:extLst>
            <a:ext uri="{FF2B5EF4-FFF2-40B4-BE49-F238E27FC236}">
              <a16:creationId xmlns:a16="http://schemas.microsoft.com/office/drawing/2014/main" id="{00000000-0008-0000-0200-0000ED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06" name="Text Box 2">
          <a:extLst>
            <a:ext uri="{FF2B5EF4-FFF2-40B4-BE49-F238E27FC236}">
              <a16:creationId xmlns:a16="http://schemas.microsoft.com/office/drawing/2014/main" id="{00000000-0008-0000-0200-0000EE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07" name="Text Box 2">
          <a:extLst>
            <a:ext uri="{FF2B5EF4-FFF2-40B4-BE49-F238E27FC236}">
              <a16:creationId xmlns:a16="http://schemas.microsoft.com/office/drawing/2014/main" id="{00000000-0008-0000-0200-0000EF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08" name="Text Box 2">
          <a:extLst>
            <a:ext uri="{FF2B5EF4-FFF2-40B4-BE49-F238E27FC236}">
              <a16:creationId xmlns:a16="http://schemas.microsoft.com/office/drawing/2014/main" id="{00000000-0008-0000-0200-0000F0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09" name="Text Box 2">
          <a:extLst>
            <a:ext uri="{FF2B5EF4-FFF2-40B4-BE49-F238E27FC236}">
              <a16:creationId xmlns:a16="http://schemas.microsoft.com/office/drawing/2014/main" id="{00000000-0008-0000-0200-0000F1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10" name="Text Box 2">
          <a:extLst>
            <a:ext uri="{FF2B5EF4-FFF2-40B4-BE49-F238E27FC236}">
              <a16:creationId xmlns:a16="http://schemas.microsoft.com/office/drawing/2014/main" id="{00000000-0008-0000-0200-0000F2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11" name="Text Box 2">
          <a:extLst>
            <a:ext uri="{FF2B5EF4-FFF2-40B4-BE49-F238E27FC236}">
              <a16:creationId xmlns:a16="http://schemas.microsoft.com/office/drawing/2014/main" id="{00000000-0008-0000-0200-0000F3F4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12" name="Text Box 2">
          <a:extLst>
            <a:ext uri="{FF2B5EF4-FFF2-40B4-BE49-F238E27FC236}">
              <a16:creationId xmlns:a16="http://schemas.microsoft.com/office/drawing/2014/main" id="{00000000-0008-0000-0200-0000F4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13" name="Text Box 91">
          <a:extLst>
            <a:ext uri="{FF2B5EF4-FFF2-40B4-BE49-F238E27FC236}">
              <a16:creationId xmlns:a16="http://schemas.microsoft.com/office/drawing/2014/main" id="{00000000-0008-0000-0200-0000F5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14" name="Text Box 92">
          <a:extLst>
            <a:ext uri="{FF2B5EF4-FFF2-40B4-BE49-F238E27FC236}">
              <a16:creationId xmlns:a16="http://schemas.microsoft.com/office/drawing/2014/main" id="{00000000-0008-0000-0200-0000F6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15" name="Text Box 93">
          <a:extLst>
            <a:ext uri="{FF2B5EF4-FFF2-40B4-BE49-F238E27FC236}">
              <a16:creationId xmlns:a16="http://schemas.microsoft.com/office/drawing/2014/main" id="{00000000-0008-0000-0200-0000F7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16" name="Text Box 94">
          <a:extLst>
            <a:ext uri="{FF2B5EF4-FFF2-40B4-BE49-F238E27FC236}">
              <a16:creationId xmlns:a16="http://schemas.microsoft.com/office/drawing/2014/main" id="{00000000-0008-0000-0200-0000F8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17" name="Text Box 95">
          <a:extLst>
            <a:ext uri="{FF2B5EF4-FFF2-40B4-BE49-F238E27FC236}">
              <a16:creationId xmlns:a16="http://schemas.microsoft.com/office/drawing/2014/main" id="{00000000-0008-0000-0200-0000F9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18" name="Text Box 96">
          <a:extLst>
            <a:ext uri="{FF2B5EF4-FFF2-40B4-BE49-F238E27FC236}">
              <a16:creationId xmlns:a16="http://schemas.microsoft.com/office/drawing/2014/main" id="{00000000-0008-0000-0200-0000FA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19" name="Text Box 97">
          <a:extLst>
            <a:ext uri="{FF2B5EF4-FFF2-40B4-BE49-F238E27FC236}">
              <a16:creationId xmlns:a16="http://schemas.microsoft.com/office/drawing/2014/main" id="{00000000-0008-0000-0200-0000FB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0" name="Text Box 98">
          <a:extLst>
            <a:ext uri="{FF2B5EF4-FFF2-40B4-BE49-F238E27FC236}">
              <a16:creationId xmlns:a16="http://schemas.microsoft.com/office/drawing/2014/main" id="{00000000-0008-0000-0200-0000FC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1" name="Text Box 99">
          <a:extLst>
            <a:ext uri="{FF2B5EF4-FFF2-40B4-BE49-F238E27FC236}">
              <a16:creationId xmlns:a16="http://schemas.microsoft.com/office/drawing/2014/main" id="{00000000-0008-0000-0200-0000FD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2" name="Text Box 2">
          <a:extLst>
            <a:ext uri="{FF2B5EF4-FFF2-40B4-BE49-F238E27FC236}">
              <a16:creationId xmlns:a16="http://schemas.microsoft.com/office/drawing/2014/main" id="{00000000-0008-0000-0200-0000FE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3" name="Text Box 91">
          <a:extLst>
            <a:ext uri="{FF2B5EF4-FFF2-40B4-BE49-F238E27FC236}">
              <a16:creationId xmlns:a16="http://schemas.microsoft.com/office/drawing/2014/main" id="{00000000-0008-0000-0200-0000FFF4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4" name="Text Box 92">
          <a:extLst>
            <a:ext uri="{FF2B5EF4-FFF2-40B4-BE49-F238E27FC236}">
              <a16:creationId xmlns:a16="http://schemas.microsoft.com/office/drawing/2014/main" id="{00000000-0008-0000-0200-000000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5" name="Text Box 93">
          <a:extLst>
            <a:ext uri="{FF2B5EF4-FFF2-40B4-BE49-F238E27FC236}">
              <a16:creationId xmlns:a16="http://schemas.microsoft.com/office/drawing/2014/main" id="{00000000-0008-0000-0200-000001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6" name="Text Box 94">
          <a:extLst>
            <a:ext uri="{FF2B5EF4-FFF2-40B4-BE49-F238E27FC236}">
              <a16:creationId xmlns:a16="http://schemas.microsoft.com/office/drawing/2014/main" id="{00000000-0008-0000-0200-000002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7" name="Text Box 95">
          <a:extLst>
            <a:ext uri="{FF2B5EF4-FFF2-40B4-BE49-F238E27FC236}">
              <a16:creationId xmlns:a16="http://schemas.microsoft.com/office/drawing/2014/main" id="{00000000-0008-0000-0200-000003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8" name="Text Box 96">
          <a:extLst>
            <a:ext uri="{FF2B5EF4-FFF2-40B4-BE49-F238E27FC236}">
              <a16:creationId xmlns:a16="http://schemas.microsoft.com/office/drawing/2014/main" id="{00000000-0008-0000-0200-000004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29" name="Text Box 97">
          <a:extLst>
            <a:ext uri="{FF2B5EF4-FFF2-40B4-BE49-F238E27FC236}">
              <a16:creationId xmlns:a16="http://schemas.microsoft.com/office/drawing/2014/main" id="{00000000-0008-0000-0200-000005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0" name="Text Box 98">
          <a:extLst>
            <a:ext uri="{FF2B5EF4-FFF2-40B4-BE49-F238E27FC236}">
              <a16:creationId xmlns:a16="http://schemas.microsoft.com/office/drawing/2014/main" id="{00000000-0008-0000-0200-000006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1" name="Text Box 99">
          <a:extLst>
            <a:ext uri="{FF2B5EF4-FFF2-40B4-BE49-F238E27FC236}">
              <a16:creationId xmlns:a16="http://schemas.microsoft.com/office/drawing/2014/main" id="{00000000-0008-0000-0200-000007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2" name="Text Box 2">
          <a:extLst>
            <a:ext uri="{FF2B5EF4-FFF2-40B4-BE49-F238E27FC236}">
              <a16:creationId xmlns:a16="http://schemas.microsoft.com/office/drawing/2014/main" id="{00000000-0008-0000-0200-000008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3" name="Text Box 91">
          <a:extLst>
            <a:ext uri="{FF2B5EF4-FFF2-40B4-BE49-F238E27FC236}">
              <a16:creationId xmlns:a16="http://schemas.microsoft.com/office/drawing/2014/main" id="{00000000-0008-0000-0200-000009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4" name="Text Box 92">
          <a:extLst>
            <a:ext uri="{FF2B5EF4-FFF2-40B4-BE49-F238E27FC236}">
              <a16:creationId xmlns:a16="http://schemas.microsoft.com/office/drawing/2014/main" id="{00000000-0008-0000-0200-00000A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5" name="Text Box 93">
          <a:extLst>
            <a:ext uri="{FF2B5EF4-FFF2-40B4-BE49-F238E27FC236}">
              <a16:creationId xmlns:a16="http://schemas.microsoft.com/office/drawing/2014/main" id="{00000000-0008-0000-0200-00000B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6" name="Text Box 94">
          <a:extLst>
            <a:ext uri="{FF2B5EF4-FFF2-40B4-BE49-F238E27FC236}">
              <a16:creationId xmlns:a16="http://schemas.microsoft.com/office/drawing/2014/main" id="{00000000-0008-0000-0200-00000C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7" name="Text Box 95">
          <a:extLst>
            <a:ext uri="{FF2B5EF4-FFF2-40B4-BE49-F238E27FC236}">
              <a16:creationId xmlns:a16="http://schemas.microsoft.com/office/drawing/2014/main" id="{00000000-0008-0000-0200-00000D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8" name="Text Box 96">
          <a:extLst>
            <a:ext uri="{FF2B5EF4-FFF2-40B4-BE49-F238E27FC236}">
              <a16:creationId xmlns:a16="http://schemas.microsoft.com/office/drawing/2014/main" id="{00000000-0008-0000-0200-00000E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39" name="Text Box 97">
          <a:extLst>
            <a:ext uri="{FF2B5EF4-FFF2-40B4-BE49-F238E27FC236}">
              <a16:creationId xmlns:a16="http://schemas.microsoft.com/office/drawing/2014/main" id="{00000000-0008-0000-0200-00000F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0" name="Text Box 98">
          <a:extLst>
            <a:ext uri="{FF2B5EF4-FFF2-40B4-BE49-F238E27FC236}">
              <a16:creationId xmlns:a16="http://schemas.microsoft.com/office/drawing/2014/main" id="{00000000-0008-0000-0200-000010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1" name="Text Box 99">
          <a:extLst>
            <a:ext uri="{FF2B5EF4-FFF2-40B4-BE49-F238E27FC236}">
              <a16:creationId xmlns:a16="http://schemas.microsoft.com/office/drawing/2014/main" id="{00000000-0008-0000-0200-000011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2" name="Text Box 2">
          <a:extLst>
            <a:ext uri="{FF2B5EF4-FFF2-40B4-BE49-F238E27FC236}">
              <a16:creationId xmlns:a16="http://schemas.microsoft.com/office/drawing/2014/main" id="{00000000-0008-0000-0200-000012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3" name="Text Box 91">
          <a:extLst>
            <a:ext uri="{FF2B5EF4-FFF2-40B4-BE49-F238E27FC236}">
              <a16:creationId xmlns:a16="http://schemas.microsoft.com/office/drawing/2014/main" id="{00000000-0008-0000-0200-000013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4" name="Text Box 92">
          <a:extLst>
            <a:ext uri="{FF2B5EF4-FFF2-40B4-BE49-F238E27FC236}">
              <a16:creationId xmlns:a16="http://schemas.microsoft.com/office/drawing/2014/main" id="{00000000-0008-0000-0200-000014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5" name="Text Box 93">
          <a:extLst>
            <a:ext uri="{FF2B5EF4-FFF2-40B4-BE49-F238E27FC236}">
              <a16:creationId xmlns:a16="http://schemas.microsoft.com/office/drawing/2014/main" id="{00000000-0008-0000-0200-000015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6" name="Text Box 94">
          <a:extLst>
            <a:ext uri="{FF2B5EF4-FFF2-40B4-BE49-F238E27FC236}">
              <a16:creationId xmlns:a16="http://schemas.microsoft.com/office/drawing/2014/main" id="{00000000-0008-0000-0200-000016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7" name="Text Box 95">
          <a:extLst>
            <a:ext uri="{FF2B5EF4-FFF2-40B4-BE49-F238E27FC236}">
              <a16:creationId xmlns:a16="http://schemas.microsoft.com/office/drawing/2014/main" id="{00000000-0008-0000-0200-000017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8" name="Text Box 96">
          <a:extLst>
            <a:ext uri="{FF2B5EF4-FFF2-40B4-BE49-F238E27FC236}">
              <a16:creationId xmlns:a16="http://schemas.microsoft.com/office/drawing/2014/main" id="{00000000-0008-0000-0200-000018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49" name="Text Box 97">
          <a:extLst>
            <a:ext uri="{FF2B5EF4-FFF2-40B4-BE49-F238E27FC236}">
              <a16:creationId xmlns:a16="http://schemas.microsoft.com/office/drawing/2014/main" id="{00000000-0008-0000-0200-000019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50" name="Text Box 98">
          <a:extLst>
            <a:ext uri="{FF2B5EF4-FFF2-40B4-BE49-F238E27FC236}">
              <a16:creationId xmlns:a16="http://schemas.microsoft.com/office/drawing/2014/main" id="{00000000-0008-0000-0200-00001A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374</xdr:rowOff>
    </xdr:to>
    <xdr:sp macro="" textlink="">
      <xdr:nvSpPr>
        <xdr:cNvPr id="980251" name="Text Box 99">
          <a:extLst>
            <a:ext uri="{FF2B5EF4-FFF2-40B4-BE49-F238E27FC236}">
              <a16:creationId xmlns:a16="http://schemas.microsoft.com/office/drawing/2014/main" id="{00000000-0008-0000-0200-00001BF50E00}"/>
            </a:ext>
          </a:extLst>
        </xdr:cNvPr>
        <xdr:cNvSpPr txBox="1">
          <a:spLocks noChangeArrowheads="1"/>
        </xdr:cNvSpPr>
      </xdr:nvSpPr>
      <xdr:spPr bwMode="auto">
        <a:xfrm>
          <a:off x="1504950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52" name="Text Box 2">
          <a:extLst>
            <a:ext uri="{FF2B5EF4-FFF2-40B4-BE49-F238E27FC236}">
              <a16:creationId xmlns:a16="http://schemas.microsoft.com/office/drawing/2014/main" id="{00000000-0008-0000-0200-00001C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53" name="Text Box 2">
          <a:extLst>
            <a:ext uri="{FF2B5EF4-FFF2-40B4-BE49-F238E27FC236}">
              <a16:creationId xmlns:a16="http://schemas.microsoft.com/office/drawing/2014/main" id="{00000000-0008-0000-0200-00001D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54" name="Text Box 2">
          <a:extLst>
            <a:ext uri="{FF2B5EF4-FFF2-40B4-BE49-F238E27FC236}">
              <a16:creationId xmlns:a16="http://schemas.microsoft.com/office/drawing/2014/main" id="{00000000-0008-0000-0200-00001E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55" name="Text Box 2">
          <a:extLst>
            <a:ext uri="{FF2B5EF4-FFF2-40B4-BE49-F238E27FC236}">
              <a16:creationId xmlns:a16="http://schemas.microsoft.com/office/drawing/2014/main" id="{00000000-0008-0000-0200-00001F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56" name="Text Box 2">
          <a:extLst>
            <a:ext uri="{FF2B5EF4-FFF2-40B4-BE49-F238E27FC236}">
              <a16:creationId xmlns:a16="http://schemas.microsoft.com/office/drawing/2014/main" id="{00000000-0008-0000-0200-000020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57" name="Text Box 2">
          <a:extLst>
            <a:ext uri="{FF2B5EF4-FFF2-40B4-BE49-F238E27FC236}">
              <a16:creationId xmlns:a16="http://schemas.microsoft.com/office/drawing/2014/main" id="{00000000-0008-0000-0200-000021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58" name="Text Box 2">
          <a:extLst>
            <a:ext uri="{FF2B5EF4-FFF2-40B4-BE49-F238E27FC236}">
              <a16:creationId xmlns:a16="http://schemas.microsoft.com/office/drawing/2014/main" id="{00000000-0008-0000-0200-000022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59" name="Text Box 2">
          <a:extLst>
            <a:ext uri="{FF2B5EF4-FFF2-40B4-BE49-F238E27FC236}">
              <a16:creationId xmlns:a16="http://schemas.microsoft.com/office/drawing/2014/main" id="{00000000-0008-0000-0200-000023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60" name="Text Box 2">
          <a:extLst>
            <a:ext uri="{FF2B5EF4-FFF2-40B4-BE49-F238E27FC236}">
              <a16:creationId xmlns:a16="http://schemas.microsoft.com/office/drawing/2014/main" id="{00000000-0008-0000-0200-000024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61" name="Text Box 2">
          <a:extLst>
            <a:ext uri="{FF2B5EF4-FFF2-40B4-BE49-F238E27FC236}">
              <a16:creationId xmlns:a16="http://schemas.microsoft.com/office/drawing/2014/main" id="{00000000-0008-0000-0200-000025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62" name="Text Box 2">
          <a:extLst>
            <a:ext uri="{FF2B5EF4-FFF2-40B4-BE49-F238E27FC236}">
              <a16:creationId xmlns:a16="http://schemas.microsoft.com/office/drawing/2014/main" id="{00000000-0008-0000-0200-000026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63" name="Text Box 2">
          <a:extLst>
            <a:ext uri="{FF2B5EF4-FFF2-40B4-BE49-F238E27FC236}">
              <a16:creationId xmlns:a16="http://schemas.microsoft.com/office/drawing/2014/main" id="{00000000-0008-0000-0200-000027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64" name="Text Box 2">
          <a:extLst>
            <a:ext uri="{FF2B5EF4-FFF2-40B4-BE49-F238E27FC236}">
              <a16:creationId xmlns:a16="http://schemas.microsoft.com/office/drawing/2014/main" id="{00000000-0008-0000-0200-000028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65" name="Text Box 2">
          <a:extLst>
            <a:ext uri="{FF2B5EF4-FFF2-40B4-BE49-F238E27FC236}">
              <a16:creationId xmlns:a16="http://schemas.microsoft.com/office/drawing/2014/main" id="{00000000-0008-0000-0200-000029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66" name="Text Box 2">
          <a:extLst>
            <a:ext uri="{FF2B5EF4-FFF2-40B4-BE49-F238E27FC236}">
              <a16:creationId xmlns:a16="http://schemas.microsoft.com/office/drawing/2014/main" id="{00000000-0008-0000-0200-00002A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67" name="Text Box 2">
          <a:extLst>
            <a:ext uri="{FF2B5EF4-FFF2-40B4-BE49-F238E27FC236}">
              <a16:creationId xmlns:a16="http://schemas.microsoft.com/office/drawing/2014/main" id="{00000000-0008-0000-0200-00002B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68" name="Text Box 2">
          <a:extLst>
            <a:ext uri="{FF2B5EF4-FFF2-40B4-BE49-F238E27FC236}">
              <a16:creationId xmlns:a16="http://schemas.microsoft.com/office/drawing/2014/main" id="{00000000-0008-0000-0200-00002C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69" name="Text Box 2">
          <a:extLst>
            <a:ext uri="{FF2B5EF4-FFF2-40B4-BE49-F238E27FC236}">
              <a16:creationId xmlns:a16="http://schemas.microsoft.com/office/drawing/2014/main" id="{00000000-0008-0000-0200-00002D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70" name="Text Box 2">
          <a:extLst>
            <a:ext uri="{FF2B5EF4-FFF2-40B4-BE49-F238E27FC236}">
              <a16:creationId xmlns:a16="http://schemas.microsoft.com/office/drawing/2014/main" id="{00000000-0008-0000-0200-00002E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71" name="Text Box 2">
          <a:extLst>
            <a:ext uri="{FF2B5EF4-FFF2-40B4-BE49-F238E27FC236}">
              <a16:creationId xmlns:a16="http://schemas.microsoft.com/office/drawing/2014/main" id="{00000000-0008-0000-0200-00002F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72" name="Text Box 2">
          <a:extLst>
            <a:ext uri="{FF2B5EF4-FFF2-40B4-BE49-F238E27FC236}">
              <a16:creationId xmlns:a16="http://schemas.microsoft.com/office/drawing/2014/main" id="{00000000-0008-0000-0200-000030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73" name="Text Box 2">
          <a:extLst>
            <a:ext uri="{FF2B5EF4-FFF2-40B4-BE49-F238E27FC236}">
              <a16:creationId xmlns:a16="http://schemas.microsoft.com/office/drawing/2014/main" id="{00000000-0008-0000-0200-000031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74" name="Text Box 2">
          <a:extLst>
            <a:ext uri="{FF2B5EF4-FFF2-40B4-BE49-F238E27FC236}">
              <a16:creationId xmlns:a16="http://schemas.microsoft.com/office/drawing/2014/main" id="{00000000-0008-0000-0200-000032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75" name="Text Box 2">
          <a:extLst>
            <a:ext uri="{FF2B5EF4-FFF2-40B4-BE49-F238E27FC236}">
              <a16:creationId xmlns:a16="http://schemas.microsoft.com/office/drawing/2014/main" id="{00000000-0008-0000-0200-000033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76" name="Text Box 2">
          <a:extLst>
            <a:ext uri="{FF2B5EF4-FFF2-40B4-BE49-F238E27FC236}">
              <a16:creationId xmlns:a16="http://schemas.microsoft.com/office/drawing/2014/main" id="{00000000-0008-0000-0200-000034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77" name="Text Box 2">
          <a:extLst>
            <a:ext uri="{FF2B5EF4-FFF2-40B4-BE49-F238E27FC236}">
              <a16:creationId xmlns:a16="http://schemas.microsoft.com/office/drawing/2014/main" id="{00000000-0008-0000-0200-000035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78" name="Text Box 2">
          <a:extLst>
            <a:ext uri="{FF2B5EF4-FFF2-40B4-BE49-F238E27FC236}">
              <a16:creationId xmlns:a16="http://schemas.microsoft.com/office/drawing/2014/main" id="{00000000-0008-0000-0200-000036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79" name="Text Box 2">
          <a:extLst>
            <a:ext uri="{FF2B5EF4-FFF2-40B4-BE49-F238E27FC236}">
              <a16:creationId xmlns:a16="http://schemas.microsoft.com/office/drawing/2014/main" id="{00000000-0008-0000-0200-000037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80" name="Text Box 2">
          <a:extLst>
            <a:ext uri="{FF2B5EF4-FFF2-40B4-BE49-F238E27FC236}">
              <a16:creationId xmlns:a16="http://schemas.microsoft.com/office/drawing/2014/main" id="{00000000-0008-0000-0200-000038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140859</xdr:rowOff>
    </xdr:to>
    <xdr:sp macro="" textlink="">
      <xdr:nvSpPr>
        <xdr:cNvPr id="980281" name="Text Box 2">
          <a:extLst>
            <a:ext uri="{FF2B5EF4-FFF2-40B4-BE49-F238E27FC236}">
              <a16:creationId xmlns:a16="http://schemas.microsoft.com/office/drawing/2014/main" id="{00000000-0008-0000-0200-000039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82" name="Text Box 2">
          <a:extLst>
            <a:ext uri="{FF2B5EF4-FFF2-40B4-BE49-F238E27FC236}">
              <a16:creationId xmlns:a16="http://schemas.microsoft.com/office/drawing/2014/main" id="{00000000-0008-0000-0200-00003A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83" name="Text Box 2">
          <a:extLst>
            <a:ext uri="{FF2B5EF4-FFF2-40B4-BE49-F238E27FC236}">
              <a16:creationId xmlns:a16="http://schemas.microsoft.com/office/drawing/2014/main" id="{00000000-0008-0000-0200-00003B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84" name="Text Box 2">
          <a:extLst>
            <a:ext uri="{FF2B5EF4-FFF2-40B4-BE49-F238E27FC236}">
              <a16:creationId xmlns:a16="http://schemas.microsoft.com/office/drawing/2014/main" id="{00000000-0008-0000-0200-00003C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85" name="Text Box 2">
          <a:extLst>
            <a:ext uri="{FF2B5EF4-FFF2-40B4-BE49-F238E27FC236}">
              <a16:creationId xmlns:a16="http://schemas.microsoft.com/office/drawing/2014/main" id="{00000000-0008-0000-0200-00003D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86" name="Text Box 2">
          <a:extLst>
            <a:ext uri="{FF2B5EF4-FFF2-40B4-BE49-F238E27FC236}">
              <a16:creationId xmlns:a16="http://schemas.microsoft.com/office/drawing/2014/main" id="{00000000-0008-0000-0200-00003E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87" name="Text Box 2">
          <a:extLst>
            <a:ext uri="{FF2B5EF4-FFF2-40B4-BE49-F238E27FC236}">
              <a16:creationId xmlns:a16="http://schemas.microsoft.com/office/drawing/2014/main" id="{00000000-0008-0000-0200-00003F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88" name="Text Box 2">
          <a:extLst>
            <a:ext uri="{FF2B5EF4-FFF2-40B4-BE49-F238E27FC236}">
              <a16:creationId xmlns:a16="http://schemas.microsoft.com/office/drawing/2014/main" id="{00000000-0008-0000-0200-000040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89" name="Text Box 2">
          <a:extLst>
            <a:ext uri="{FF2B5EF4-FFF2-40B4-BE49-F238E27FC236}">
              <a16:creationId xmlns:a16="http://schemas.microsoft.com/office/drawing/2014/main" id="{00000000-0008-0000-0200-000041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0" name="Text Box 2">
          <a:extLst>
            <a:ext uri="{FF2B5EF4-FFF2-40B4-BE49-F238E27FC236}">
              <a16:creationId xmlns:a16="http://schemas.microsoft.com/office/drawing/2014/main" id="{00000000-0008-0000-0200-000042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1" name="Text Box 2">
          <a:extLst>
            <a:ext uri="{FF2B5EF4-FFF2-40B4-BE49-F238E27FC236}">
              <a16:creationId xmlns:a16="http://schemas.microsoft.com/office/drawing/2014/main" id="{00000000-0008-0000-0200-000043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2" name="Text Box 2">
          <a:extLst>
            <a:ext uri="{FF2B5EF4-FFF2-40B4-BE49-F238E27FC236}">
              <a16:creationId xmlns:a16="http://schemas.microsoft.com/office/drawing/2014/main" id="{00000000-0008-0000-0200-000044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3" name="Text Box 2">
          <a:extLst>
            <a:ext uri="{FF2B5EF4-FFF2-40B4-BE49-F238E27FC236}">
              <a16:creationId xmlns:a16="http://schemas.microsoft.com/office/drawing/2014/main" id="{00000000-0008-0000-0200-000045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4" name="Text Box 2">
          <a:extLst>
            <a:ext uri="{FF2B5EF4-FFF2-40B4-BE49-F238E27FC236}">
              <a16:creationId xmlns:a16="http://schemas.microsoft.com/office/drawing/2014/main" id="{00000000-0008-0000-0200-000046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5" name="Text Box 2">
          <a:extLst>
            <a:ext uri="{FF2B5EF4-FFF2-40B4-BE49-F238E27FC236}">
              <a16:creationId xmlns:a16="http://schemas.microsoft.com/office/drawing/2014/main" id="{00000000-0008-0000-0200-000047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6" name="Text Box 2">
          <a:extLst>
            <a:ext uri="{FF2B5EF4-FFF2-40B4-BE49-F238E27FC236}">
              <a16:creationId xmlns:a16="http://schemas.microsoft.com/office/drawing/2014/main" id="{00000000-0008-0000-0200-000048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7" name="Text Box 2">
          <a:extLst>
            <a:ext uri="{FF2B5EF4-FFF2-40B4-BE49-F238E27FC236}">
              <a16:creationId xmlns:a16="http://schemas.microsoft.com/office/drawing/2014/main" id="{00000000-0008-0000-0200-000049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8" name="Text Box 2">
          <a:extLst>
            <a:ext uri="{FF2B5EF4-FFF2-40B4-BE49-F238E27FC236}">
              <a16:creationId xmlns:a16="http://schemas.microsoft.com/office/drawing/2014/main" id="{00000000-0008-0000-0200-00004A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299" name="Text Box 2">
          <a:extLst>
            <a:ext uri="{FF2B5EF4-FFF2-40B4-BE49-F238E27FC236}">
              <a16:creationId xmlns:a16="http://schemas.microsoft.com/office/drawing/2014/main" id="{00000000-0008-0000-0200-00004B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0" name="Text Box 2">
          <a:extLst>
            <a:ext uri="{FF2B5EF4-FFF2-40B4-BE49-F238E27FC236}">
              <a16:creationId xmlns:a16="http://schemas.microsoft.com/office/drawing/2014/main" id="{00000000-0008-0000-0200-00004C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1" name="Text Box 2">
          <a:extLst>
            <a:ext uri="{FF2B5EF4-FFF2-40B4-BE49-F238E27FC236}">
              <a16:creationId xmlns:a16="http://schemas.microsoft.com/office/drawing/2014/main" id="{00000000-0008-0000-0200-00004D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2" name="Text Box 2">
          <a:extLst>
            <a:ext uri="{FF2B5EF4-FFF2-40B4-BE49-F238E27FC236}">
              <a16:creationId xmlns:a16="http://schemas.microsoft.com/office/drawing/2014/main" id="{00000000-0008-0000-0200-00004E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3" name="Text Box 2">
          <a:extLst>
            <a:ext uri="{FF2B5EF4-FFF2-40B4-BE49-F238E27FC236}">
              <a16:creationId xmlns:a16="http://schemas.microsoft.com/office/drawing/2014/main" id="{00000000-0008-0000-0200-00004F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4" name="Text Box 2">
          <a:extLst>
            <a:ext uri="{FF2B5EF4-FFF2-40B4-BE49-F238E27FC236}">
              <a16:creationId xmlns:a16="http://schemas.microsoft.com/office/drawing/2014/main" id="{00000000-0008-0000-0200-000050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5" name="Text Box 2">
          <a:extLst>
            <a:ext uri="{FF2B5EF4-FFF2-40B4-BE49-F238E27FC236}">
              <a16:creationId xmlns:a16="http://schemas.microsoft.com/office/drawing/2014/main" id="{00000000-0008-0000-0200-000051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6" name="Text Box 2">
          <a:extLst>
            <a:ext uri="{FF2B5EF4-FFF2-40B4-BE49-F238E27FC236}">
              <a16:creationId xmlns:a16="http://schemas.microsoft.com/office/drawing/2014/main" id="{00000000-0008-0000-0200-000052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7" name="Text Box 2">
          <a:extLst>
            <a:ext uri="{FF2B5EF4-FFF2-40B4-BE49-F238E27FC236}">
              <a16:creationId xmlns:a16="http://schemas.microsoft.com/office/drawing/2014/main" id="{00000000-0008-0000-0200-000053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8" name="Text Box 2">
          <a:extLst>
            <a:ext uri="{FF2B5EF4-FFF2-40B4-BE49-F238E27FC236}">
              <a16:creationId xmlns:a16="http://schemas.microsoft.com/office/drawing/2014/main" id="{00000000-0008-0000-0200-000054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09" name="Text Box 2">
          <a:extLst>
            <a:ext uri="{FF2B5EF4-FFF2-40B4-BE49-F238E27FC236}">
              <a16:creationId xmlns:a16="http://schemas.microsoft.com/office/drawing/2014/main" id="{00000000-0008-0000-0200-000055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0" name="Text Box 2">
          <a:extLst>
            <a:ext uri="{FF2B5EF4-FFF2-40B4-BE49-F238E27FC236}">
              <a16:creationId xmlns:a16="http://schemas.microsoft.com/office/drawing/2014/main" id="{00000000-0008-0000-0200-000056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1" name="Text Box 2">
          <a:extLst>
            <a:ext uri="{FF2B5EF4-FFF2-40B4-BE49-F238E27FC236}">
              <a16:creationId xmlns:a16="http://schemas.microsoft.com/office/drawing/2014/main" id="{00000000-0008-0000-0200-000057F50E00}"/>
            </a:ext>
          </a:extLst>
        </xdr:cNvPr>
        <xdr:cNvSpPr txBox="1">
          <a:spLocks noChangeArrowheads="1"/>
        </xdr:cNvSpPr>
      </xdr:nvSpPr>
      <xdr:spPr bwMode="auto">
        <a:xfrm>
          <a:off x="1495425" y="199548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2" name="Text Box 2">
          <a:extLst>
            <a:ext uri="{FF2B5EF4-FFF2-40B4-BE49-F238E27FC236}">
              <a16:creationId xmlns:a16="http://schemas.microsoft.com/office/drawing/2014/main" id="{00000000-0008-0000-0200-000058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3" name="Text Box 2">
          <a:extLst>
            <a:ext uri="{FF2B5EF4-FFF2-40B4-BE49-F238E27FC236}">
              <a16:creationId xmlns:a16="http://schemas.microsoft.com/office/drawing/2014/main" id="{00000000-0008-0000-0200-000059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4" name="Text Box 2">
          <a:extLst>
            <a:ext uri="{FF2B5EF4-FFF2-40B4-BE49-F238E27FC236}">
              <a16:creationId xmlns:a16="http://schemas.microsoft.com/office/drawing/2014/main" id="{00000000-0008-0000-0200-00005A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5" name="Text Box 2">
          <a:extLst>
            <a:ext uri="{FF2B5EF4-FFF2-40B4-BE49-F238E27FC236}">
              <a16:creationId xmlns:a16="http://schemas.microsoft.com/office/drawing/2014/main" id="{00000000-0008-0000-0200-00005B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6" name="Text Box 2">
          <a:extLst>
            <a:ext uri="{FF2B5EF4-FFF2-40B4-BE49-F238E27FC236}">
              <a16:creationId xmlns:a16="http://schemas.microsoft.com/office/drawing/2014/main" id="{00000000-0008-0000-0200-00005C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7" name="Text Box 2">
          <a:extLst>
            <a:ext uri="{FF2B5EF4-FFF2-40B4-BE49-F238E27FC236}">
              <a16:creationId xmlns:a16="http://schemas.microsoft.com/office/drawing/2014/main" id="{00000000-0008-0000-0200-00005D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8" name="Text Box 2">
          <a:extLst>
            <a:ext uri="{FF2B5EF4-FFF2-40B4-BE49-F238E27FC236}">
              <a16:creationId xmlns:a16="http://schemas.microsoft.com/office/drawing/2014/main" id="{00000000-0008-0000-0200-00005E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19" name="Text Box 2">
          <a:extLst>
            <a:ext uri="{FF2B5EF4-FFF2-40B4-BE49-F238E27FC236}">
              <a16:creationId xmlns:a16="http://schemas.microsoft.com/office/drawing/2014/main" id="{00000000-0008-0000-0200-00005F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20" name="Text Box 2">
          <a:extLst>
            <a:ext uri="{FF2B5EF4-FFF2-40B4-BE49-F238E27FC236}">
              <a16:creationId xmlns:a16="http://schemas.microsoft.com/office/drawing/2014/main" id="{00000000-0008-0000-0200-000060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374</xdr:rowOff>
    </xdr:to>
    <xdr:sp macro="" textlink="">
      <xdr:nvSpPr>
        <xdr:cNvPr id="980321" name="Text Box 2">
          <a:extLst>
            <a:ext uri="{FF2B5EF4-FFF2-40B4-BE49-F238E27FC236}">
              <a16:creationId xmlns:a16="http://schemas.microsoft.com/office/drawing/2014/main" id="{00000000-0008-0000-0200-000061F50E00}"/>
            </a:ext>
          </a:extLst>
        </xdr:cNvPr>
        <xdr:cNvSpPr txBox="1">
          <a:spLocks noChangeArrowheads="1"/>
        </xdr:cNvSpPr>
      </xdr:nvSpPr>
      <xdr:spPr bwMode="auto">
        <a:xfrm>
          <a:off x="1495425" y="197643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392" name="Text Box 100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393" name="Text Box 101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394" name="Text Box 102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395" name="Text Box 103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396" name="Text Box 104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397" name="Text Box 105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398" name="Text Box 106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399" name="Text Box 107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0" name="Text Box 108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1" name="Text Box 109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159909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40</xdr:row>
      <xdr:rowOff>120125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102759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67797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12" name="Text Box 100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13" name="Text Box 101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14" name="Text Box 102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15" name="Text Box 103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16" name="Text Box 10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17" name="Text Box 10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18" name="Text Box 10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19" name="Text Box 10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0" name="Text Box 108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1" name="Text Box 109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140859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390525" y="1266825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374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 txBox="1">
          <a:spLocks noChangeArrowheads="1"/>
        </xdr:cNvSpPr>
      </xdr:nvSpPr>
      <xdr:spPr bwMode="auto">
        <a:xfrm>
          <a:off x="390525" y="128301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904875</xdr:colOff>
      <xdr:row>39</xdr:row>
      <xdr:rowOff>374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914400</xdr:colOff>
      <xdr:row>39</xdr:row>
      <xdr:rowOff>374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 txBox="1">
          <a:spLocks noChangeArrowheads="1"/>
        </xdr:cNvSpPr>
      </xdr:nvSpPr>
      <xdr:spPr bwMode="auto">
        <a:xfrm>
          <a:off x="1457325" y="12744450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02" name="Text Box 100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03" name="Text Box 101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04" name="Text Box 102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05" name="Text Box 103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06" name="Text Box 104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07" name="Text Box 105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08" name="Text Box 106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09" name="Text Box 107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0" name="Text Box 108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1" name="Text Box 109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106483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32" name="Text Box 91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33" name="Text Box 92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34" name="Text Box 93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35" name="Text Box 94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36" name="Text Box 95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37" name="Text Box 96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38" name="Text Box 97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39" name="Text Box 98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0" name="Text Box 99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2" name="Text Box 91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3" name="Text Box 92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4" name="Text Box 93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5" name="Text Box 94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6" name="Text Box 95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7" name="Text Box 96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8" name="Text Box 97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49" name="Text Box 98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0" name="Text Box 99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2" name="Text Box 91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3" name="Text Box 92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4" name="Text Box 93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5" name="Text Box 94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6" name="Text Box 95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7" name="Text Box 96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8" name="Text Box 97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59" name="Text Box 98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0" name="Text Box 99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2" name="Text Box 91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3" name="Text Box 92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4" name="Text Box 93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5" name="Text Box 94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6" name="Text Box 95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7" name="Text Box 96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8" name="Text Box 97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69" name="Text Box 98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106487</xdr:rowOff>
    </xdr:to>
    <xdr:sp macro="" textlink="">
      <xdr:nvSpPr>
        <xdr:cNvPr id="670" name="Text Box 99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15430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106483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106487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 txBox="1">
          <a:spLocks noChangeArrowheads="1"/>
        </xdr:cNvSpPr>
      </xdr:nvSpPr>
      <xdr:spPr bwMode="auto">
        <a:xfrm>
          <a:off x="1533525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51" name="Text Box 100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52" name="Text Box 101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53" name="Text Box 102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54" name="Text Box 103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55" name="Text Box 104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56" name="Text Box 105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57" name="Text Box 106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58" name="Text Box 107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59" name="Text Box 108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0" name="Text Box 109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105894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58273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51" name="Text Box 100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52" name="Text Box 101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53" name="Text Box 102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54" name="Text Box 103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55" name="Text Box 104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56" name="Text Box 105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57" name="Text Box 106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58" name="Text Box 107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59" name="Text Box 108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0" name="Text Box 109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106487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181340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SpPr txBox="1">
          <a:spLocks noChangeArrowheads="1"/>
        </xdr:cNvSpPr>
      </xdr:nvSpPr>
      <xdr:spPr bwMode="auto">
        <a:xfrm>
          <a:off x="323850" y="62607825"/>
          <a:ext cx="9525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21" name="Text Box 100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22" name="Text Box 101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23" name="Text Box 102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24" name="Text Box 103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25" name="Text Box 104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26" name="Text Box 105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27" name="Text Box 106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28" name="Text Box 107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29" name="Text Box 108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0" name="Text Box 109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52471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1" name="Text Box 91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2" name="Text Box 92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3" name="Text Box 93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4" name="Text Box 94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5" name="Text Box 95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6" name="Text Box 96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7" name="Text Box 97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8" name="Text Box 98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59" name="Text Box 99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1" name="Text Box 91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2" name="Text Box 92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3" name="Text Box 93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4" name="Text Box 94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5" name="Text Box 95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6" name="Text Box 96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7" name="Text Box 97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8" name="Text Box 98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69" name="Text Box 99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1" name="Text Box 91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2" name="Text Box 92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3" name="Text Box 93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4" name="Text Box 94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5" name="Text Box 95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6" name="Text Box 96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7" name="Text Box 97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8" name="Text Box 98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79" name="Text Box 99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1" name="Text Box 91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2" name="Text Box 92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3" name="Text Box 93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4" name="Text Box 94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5" name="Text Box 95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6" name="Text Box 96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7" name="Text Box 97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8" name="Text Box 98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38</xdr:row>
      <xdr:rowOff>0</xdr:rowOff>
    </xdr:from>
    <xdr:to>
      <xdr:col>2</xdr:col>
      <xdr:colOff>847725</xdr:colOff>
      <xdr:row>39</xdr:row>
      <xdr:rowOff>52475</xdr:rowOff>
    </xdr:to>
    <xdr:sp macro="" textlink="">
      <xdr:nvSpPr>
        <xdr:cNvPr id="989" name="Text Box 99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SpPr txBox="1">
          <a:spLocks noChangeArrowheads="1"/>
        </xdr:cNvSpPr>
      </xdr:nvSpPr>
      <xdr:spPr bwMode="auto">
        <a:xfrm>
          <a:off x="15430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52471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38</xdr:row>
      <xdr:rowOff>0</xdr:rowOff>
    </xdr:from>
    <xdr:to>
      <xdr:col>2</xdr:col>
      <xdr:colOff>838200</xdr:colOff>
      <xdr:row>39</xdr:row>
      <xdr:rowOff>52475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 txBox="1">
          <a:spLocks noChangeArrowheads="1"/>
        </xdr:cNvSpPr>
      </xdr:nvSpPr>
      <xdr:spPr bwMode="auto">
        <a:xfrm>
          <a:off x="1533525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216020</xdr:colOff>
      <xdr:row>38</xdr:row>
      <xdr:rowOff>0</xdr:rowOff>
    </xdr:from>
    <xdr:to>
      <xdr:col>2</xdr:col>
      <xdr:colOff>225186</xdr:colOff>
      <xdr:row>39</xdr:row>
      <xdr:rowOff>40808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 txBox="1">
          <a:spLocks noChangeArrowheads="1"/>
        </xdr:cNvSpPr>
      </xdr:nvSpPr>
      <xdr:spPr bwMode="auto">
        <a:xfrm>
          <a:off x="920870" y="30090193"/>
          <a:ext cx="9166" cy="344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0" name="Text Box 100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1" name="Text Box 101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2" name="Text Box 102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3" name="Text Box 103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4" name="Text Box 104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5" name="Text Box 105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6" name="Text Box 106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7" name="Text Box 107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8" name="Text Box 108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89" name="Text Box 109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200-00005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200-00005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200-00005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200-00006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200-00007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200-00007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200-00007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200-00007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200-00007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200-00008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70281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4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200-00008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200-00008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200-00008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200-00008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200-00009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200-00009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200-00009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200-00009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200-00009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200-00009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200-00009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200-00009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39219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1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200-00009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200-0000A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200-0000A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200-0000A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200-0000A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200-0000A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183964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200-0000A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0" name="Text Box 100">
          <a:extLst>
            <a:ext uri="{FF2B5EF4-FFF2-40B4-BE49-F238E27FC236}">
              <a16:creationId xmlns:a16="http://schemas.microsoft.com/office/drawing/2014/main" id="{00000000-0008-0000-0200-0000A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1" name="Text Box 101">
          <a:extLst>
            <a:ext uri="{FF2B5EF4-FFF2-40B4-BE49-F238E27FC236}">
              <a16:creationId xmlns:a16="http://schemas.microsoft.com/office/drawing/2014/main" id="{00000000-0008-0000-0200-0000A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2" name="Text Box 102">
          <a:extLst>
            <a:ext uri="{FF2B5EF4-FFF2-40B4-BE49-F238E27FC236}">
              <a16:creationId xmlns:a16="http://schemas.microsoft.com/office/drawing/2014/main" id="{00000000-0008-0000-0200-0000A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3" name="Text Box 103">
          <a:extLst>
            <a:ext uri="{FF2B5EF4-FFF2-40B4-BE49-F238E27FC236}">
              <a16:creationId xmlns:a16="http://schemas.microsoft.com/office/drawing/2014/main" id="{00000000-0008-0000-0200-0000A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4" name="Text Box 104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5" name="Text Box 105">
          <a:extLst>
            <a:ext uri="{FF2B5EF4-FFF2-40B4-BE49-F238E27FC236}">
              <a16:creationId xmlns:a16="http://schemas.microsoft.com/office/drawing/2014/main" id="{00000000-0008-0000-0200-0000A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6" name="Text Box 106">
          <a:extLst>
            <a:ext uri="{FF2B5EF4-FFF2-40B4-BE49-F238E27FC236}">
              <a16:creationId xmlns:a16="http://schemas.microsoft.com/office/drawing/2014/main" id="{00000000-0008-0000-0200-0000A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7" name="Text Box 107">
          <a:extLst>
            <a:ext uri="{FF2B5EF4-FFF2-40B4-BE49-F238E27FC236}">
              <a16:creationId xmlns:a16="http://schemas.microsoft.com/office/drawing/2014/main" id="{00000000-0008-0000-0200-0000A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8" name="Text Box 108">
          <a:extLst>
            <a:ext uri="{FF2B5EF4-FFF2-40B4-BE49-F238E27FC236}">
              <a16:creationId xmlns:a16="http://schemas.microsoft.com/office/drawing/2014/main" id="{00000000-0008-0000-0200-0000A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199" name="Text Box 109">
          <a:extLst>
            <a:ext uri="{FF2B5EF4-FFF2-40B4-BE49-F238E27FC236}">
              <a16:creationId xmlns:a16="http://schemas.microsoft.com/office/drawing/2014/main" id="{00000000-0008-0000-0200-0000A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200-0000B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200-0000B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200-0000B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200-0000B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200-0000B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200-0000B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200-0000B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200-0000B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200-0000B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200-0000B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200-0000B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200-0000B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200-0000C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200-0000C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200-0000C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200-0000C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200-0000C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200-0000C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200-0000C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200-0000C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200-0000C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200-0000C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200-0000C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200-0000C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200-0000C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200-0000D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200-0000D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200-0000D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200-0000D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200-0000D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200-0000D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39</xdr:row>
      <xdr:rowOff>52475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200-0000D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327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200-0000D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200-0000D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200-0000D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200-0000D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200-0000DC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200-0000DD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200-0000DE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200-0000DF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200-0000E0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200-0000E1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200-0000E2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200-0000E3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200-0000E4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200-0000E5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200-0000E6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200-0000E7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200-0000E8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200-0000E9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200-0000EA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38</xdr:row>
      <xdr:rowOff>0</xdr:rowOff>
    </xdr:from>
    <xdr:to>
      <xdr:col>1</xdr:col>
      <xdr:colOff>9525</xdr:colOff>
      <xdr:row>38</xdr:row>
      <xdr:rowOff>163225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200-0000EB040000}"/>
            </a:ext>
          </a:extLst>
        </xdr:cNvPr>
        <xdr:cNvSpPr txBox="1">
          <a:spLocks noChangeArrowheads="1"/>
        </xdr:cNvSpPr>
      </xdr:nvSpPr>
      <xdr:spPr bwMode="auto">
        <a:xfrm>
          <a:off x="323850" y="301180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137684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26559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136001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45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137684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9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93197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128159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47</xdr:row>
      <xdr:rowOff>42434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35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93197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82" name="Text Box 100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83" name="Text Box 10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84" name="Text Box 102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85" name="Text Box 103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86" name="Text Box 104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87" name="Text Box 105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88" name="Text Box 106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89" name="Text Box 107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0" name="Text Box 108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1" name="Text Box 109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13" name="Text Box 9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14" name="Text Box 92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15" name="Text Box 93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16" name="Text Box 94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17" name="Text Box 95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18" name="Text Box 9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19" name="Text Box 97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0" name="Text Box 98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1" name="Text Box 99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3" name="Text Box 91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4" name="Text Box 92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5" name="Text Box 9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6" name="Text Box 94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7" name="Text Box 95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8" name="Text Box 96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29" name="Text Box 97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0" name="Text Box 98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1" name="Text Box 99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3" name="Text Box 9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4" name="Text Box 92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5" name="Text Box 93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6" name="Text Box 94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7" name="Text Box 95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8" name="Text Box 96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39" name="Text Box 97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0" name="Text Box 98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1" name="Text Box 99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3" name="Text Box 91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4" name="Text Box 92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5" name="Text Box 93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6" name="Text Box 94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7" name="Text Box 95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8" name="Text Box 96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49" name="Text Box 97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50" name="Text Box 98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25774</xdr:rowOff>
    </xdr:to>
    <xdr:sp macro="" textlink="">
      <xdr:nvSpPr>
        <xdr:cNvPr id="151" name="Text Box 99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47</xdr:row>
      <xdr:rowOff>7509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25774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71" name="Text Box 100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72" name="Text Box 10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73" name="Text Box 102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74" name="Text Box 103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75" name="Text Box 104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76" name="Text Box 105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77" name="Text Box 106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78" name="Text Box 107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79" name="Text Box 108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0" name="Text Box 109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26559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44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48</xdr:row>
      <xdr:rowOff>5826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4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128159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8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93197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91" name="Text Box 100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92" name="Text Box 101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93" name="Text Box 102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94" name="Text Box 103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95" name="Text Box 104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96" name="Text Box 105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97" name="Text Box 106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98" name="Text Box 107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399" name="Text Box 108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0" name="Text Box 109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47</xdr:row>
      <xdr:rowOff>7509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32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25774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53975</xdr:colOff>
      <xdr:row>46</xdr:row>
      <xdr:rowOff>25774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76200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4</xdr:col>
      <xdr:colOff>63500</xdr:colOff>
      <xdr:row>46</xdr:row>
      <xdr:rowOff>25774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85725" cy="18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81" name="Text Box 100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82" name="Text Box 101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83" name="Text Box 102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84" name="Text Box 103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85" name="Text Box 104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86" name="Text Box 105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87" name="Text Box 106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88" name="Text Box 107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89" name="Text Box 108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0" name="Text Box 109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131883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1" name="Text Box 91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2" name="Text Box 92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3" name="Text Box 93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4" name="Text Box 94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5" name="Text Box 95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6" name="Text Box 96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7" name="Text Box 97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8" name="Text Box 98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19" name="Text Box 99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1" name="Text Box 91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2" name="Text Box 92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3" name="Text Box 93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4" name="Text Box 94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5" name="Text Box 95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6" name="Text Box 96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7" name="Text Box 97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8" name="Text Box 98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29" name="Text Box 99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1" name="Text Box 91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2" name="Text Box 92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3" name="Text Box 93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4" name="Text Box 94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5" name="Text Box 95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6" name="Text Box 96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7" name="Text Box 97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8" name="Text Box 98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39" name="Text Box 99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1" name="Text Box 91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2" name="Text Box 92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3" name="Text Box 93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4" name="Text Box 94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5" name="Text Box 95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6" name="Text Box 96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7" name="Text Box 97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8" name="Text Box 98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131887</xdr:rowOff>
    </xdr:to>
    <xdr:sp macro="" textlink="">
      <xdr:nvSpPr>
        <xdr:cNvPr id="549" name="Text Box 99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131883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131887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0" name="Text Box 100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1" name="Text Box 101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2" name="Text Box 102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3" name="Text Box 103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4" name="Text Box 104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5" name="Text Box 105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6" name="Text Box 106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7" name="Text Box 107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8" name="Text Box 108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39" name="Text Box 109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131294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83673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0" name="Text Box 100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1" name="Text Box 101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2" name="Text Box 102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3" name="Text Box 103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4" name="Text Box 104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5" name="Text Box 105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6" name="Text Box 106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7" name="Text Box 107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8" name="Text Box 108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39" name="Text Box 109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131887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9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22590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0" name="Text Box 100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1" name="Text Box 101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2" name="Text Box 102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3" name="Text Box 103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4" name="Text Box 104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5" name="Text Box 105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6" name="Text Box 106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7" name="Text Box 107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8" name="Text Box 108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09" name="Text Box 109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77871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0" name="Text Box 91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1" name="Text Box 92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2" name="Text Box 93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3" name="Text Box 94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4" name="Text Box 95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5" name="Text Box 96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6" name="Text Box 97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7" name="Text Box 98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8" name="Text Box 99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0" name="Text Box 91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1" name="Text Box 92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2" name="Text Box 93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3" name="Text Box 94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4" name="Text Box 95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5" name="Text Box 96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6" name="Text Box 97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7" name="Text Box 98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8" name="Text Box 99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0" name="Text Box 91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1" name="Text Box 92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2" name="Text Box 93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3" name="Text Box 94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4" name="Text Box 95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5" name="Text Box 96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6" name="Text Box 97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7" name="Text Box 98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8" name="Text Box 99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60" name="Text Box 91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61" name="Text Box 92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62" name="Text Box 93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63" name="Text Box 94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64" name="Text Box 95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65" name="Text Box 96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66" name="Text Box 97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67" name="Text Box 98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45</xdr:row>
      <xdr:rowOff>0</xdr:rowOff>
    </xdr:from>
    <xdr:to>
      <xdr:col>3</xdr:col>
      <xdr:colOff>381000</xdr:colOff>
      <xdr:row>46</xdr:row>
      <xdr:rowOff>77875</xdr:rowOff>
    </xdr:to>
    <xdr:sp macro="" textlink="">
      <xdr:nvSpPr>
        <xdr:cNvPr id="868" name="Text Box 99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 txBox="1">
          <a:spLocks noChangeArrowheads="1"/>
        </xdr:cNvSpPr>
      </xdr:nvSpPr>
      <xdr:spPr bwMode="auto">
        <a:xfrm>
          <a:off x="1498600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77871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45</xdr:row>
      <xdr:rowOff>0</xdr:rowOff>
    </xdr:from>
    <xdr:to>
      <xdr:col>3</xdr:col>
      <xdr:colOff>377825</xdr:colOff>
      <xdr:row>46</xdr:row>
      <xdr:rowOff>77875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 txBox="1">
          <a:spLocks noChangeArrowheads="1"/>
        </xdr:cNvSpPr>
      </xdr:nvSpPr>
      <xdr:spPr bwMode="auto">
        <a:xfrm>
          <a:off x="1489075" y="8261350"/>
          <a:ext cx="9525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216020</xdr:colOff>
      <xdr:row>45</xdr:row>
      <xdr:rowOff>0</xdr:rowOff>
    </xdr:from>
    <xdr:to>
      <xdr:col>2</xdr:col>
      <xdr:colOff>225186</xdr:colOff>
      <xdr:row>46</xdr:row>
      <xdr:rowOff>66208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 txBox="1">
          <a:spLocks noChangeArrowheads="1"/>
        </xdr:cNvSpPr>
      </xdr:nvSpPr>
      <xdr:spPr bwMode="auto">
        <a:xfrm>
          <a:off x="876420" y="8261350"/>
          <a:ext cx="9166" cy="224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59" name="Text Box 100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0" name="Text Box 101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1" name="Text Box 102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2" name="Text Box 103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3" name="Text Box 104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4" name="Text Box 105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5" name="Text Box 106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6" name="Text Box 107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7" name="Text Box 108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8" name="Text Box 109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95681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5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64619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2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25214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69" name="Text Box 100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0" name="Text Box 101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1" name="Text Box 102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2" name="Text Box 103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3" name="Text Box 104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4" name="Text Box 105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5" name="Text Box 106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6" name="Text Box 107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7" name="Text Box 108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8" name="Text Box 109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 txBox="1">
          <a:spLocks noChangeArrowheads="1"/>
        </xdr:cNvSpPr>
      </xdr:nvSpPr>
      <xdr:spPr bwMode="auto">
        <a:xfrm>
          <a:off x="260350" y="8261350"/>
          <a:ext cx="9525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77875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2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45</xdr:row>
      <xdr:rowOff>0</xdr:rowOff>
    </xdr:from>
    <xdr:to>
      <xdr:col>1</xdr:col>
      <xdr:colOff>9525</xdr:colOff>
      <xdr:row>46</xdr:row>
      <xdr:rowOff>4475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 txBox="1">
          <a:spLocks noChangeArrowheads="1"/>
        </xdr:cNvSpPr>
      </xdr:nvSpPr>
      <xdr:spPr bwMode="auto">
        <a:xfrm>
          <a:off x="257175" y="8261350"/>
          <a:ext cx="12700" cy="16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4334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71009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24</xdr:row>
      <xdr:rowOff>21701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9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24</xdr:row>
      <xdr:rowOff>21701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9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24</xdr:row>
      <xdr:rowOff>21701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9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24</xdr:row>
      <xdr:rowOff>21701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9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24</xdr:row>
      <xdr:rowOff>21701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9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24</xdr:row>
      <xdr:rowOff>21701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9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24</xdr:row>
      <xdr:rowOff>21701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9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24</xdr:row>
      <xdr:rowOff>21701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9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24</xdr:row>
      <xdr:rowOff>21701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9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23</xdr:row>
      <xdr:rowOff>4334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3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118597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153559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86884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04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86884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04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86884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04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86884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04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86884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04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86884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04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86884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04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86884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04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23</xdr:row>
      <xdr:rowOff>86884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404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118597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82" name="Text Box 100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83" name="Text Box 10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84" name="Text Box 102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85" name="Text Box 10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86" name="Text Box 10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87" name="Text Box 105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88" name="Text Box 106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89" name="Text Box 107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0" name="Text Box 108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1" name="Text Box 109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13" name="Text Box 91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14" name="Text Box 92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15" name="Text Box 93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16" name="Text Box 94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17" name="Text Box 95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18" name="Text Box 96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19" name="Text Box 97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0" name="Text Box 98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1" name="Text Box 99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3" name="Text Box 91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4" name="Text Box 92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5" name="Text Box 93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6" name="Text Box 94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7" name="Text Box 95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8" name="Text Box 96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29" name="Text Box 97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0" name="Text Box 98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1" name="Text Box 99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3" name="Text Box 91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4" name="Text Box 92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5" name="Text Box 93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6" name="Text Box 94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7" name="Text Box 95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8" name="Text Box 96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39" name="Text Box 97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0" name="Text Box 98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1" name="Text Box 99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3" name="Text Box 91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4" name="Text Box 92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5" name="Text Box 93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6" name="Text Box 94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7" name="Text Box 95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8" name="Text Box 96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49" name="Text Box 97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50" name="Text Box 98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51174</xdr:rowOff>
    </xdr:to>
    <xdr:sp macro="" textlink="">
      <xdr:nvSpPr>
        <xdr:cNvPr id="151" name="Text Box 99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23</xdr:row>
      <xdr:rowOff>51959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51174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71" name="Text Box 100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72" name="Text Box 101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73" name="Text Box 102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74" name="Text Box 103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75" name="Text Box 104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76" name="Text Box 105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77" name="Text Box 106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78" name="Text Box 107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79" name="Text Box 108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0" name="Text Box 109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71009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88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24</xdr:row>
      <xdr:rowOff>69326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545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153559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118597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91" name="Text Box 100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92" name="Text Box 101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93" name="Text Box 10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94" name="Text Box 10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95" name="Text Box 10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96" name="Text Box 105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97" name="Text Box 106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98" name="Text Box 107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399" name="Text Box 108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0" name="Text Box 109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23</xdr:row>
      <xdr:rowOff>51959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51174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438150</xdr:colOff>
      <xdr:row>22</xdr:row>
      <xdr:rowOff>51174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98700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8</xdr:col>
      <xdr:colOff>0</xdr:colOff>
      <xdr:row>22</xdr:row>
      <xdr:rowOff>51174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308225" cy="20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81" name="Text Box 100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82" name="Text Box 101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83" name="Text Box 102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84" name="Text Box 103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85" name="Text Box 104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86" name="Text Box 105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87" name="Text Box 106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88" name="Text Box 107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89" name="Text Box 108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0" name="Text Box 109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157283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1" name="Text Box 91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2" name="Text Box 92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3" name="Text Box 93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4" name="Text Box 94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5" name="Text Box 95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6" name="Text Box 96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7" name="Text Box 97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8" name="Text Box 98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19" name="Text Box 99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1" name="Text Box 91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2" name="Text Box 92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3" name="Text Box 93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4" name="Text Box 94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5" name="Text Box 95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6" name="Text Box 96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7" name="Text Box 97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8" name="Text Box 98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29" name="Text Box 99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1" name="Text Box 91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2" name="Text Box 92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3" name="Text Box 93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4" name="Text Box 94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5" name="Text Box 95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6" name="Text Box 96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7" name="Text Box 97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8" name="Text Box 98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39" name="Text Box 99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1" name="Text Box 91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2" name="Text Box 92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3" name="Text Box 93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4" name="Text Box 94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5" name="Text Box 95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6" name="Text Box 96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7" name="Text Box 97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8" name="Text Box 98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157287</xdr:rowOff>
    </xdr:to>
    <xdr:sp macro="" textlink="">
      <xdr:nvSpPr>
        <xdr:cNvPr id="549" name="Text Box 99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157283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157287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0" name="Text Box 100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1" name="Text Box 101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2" name="Text Box 102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3" name="Text Box 103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4" name="Text Box 104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5" name="Text Box 105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6" name="Text Box 106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7" name="Text Box 107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8" name="Text Box 108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39" name="Text Box 109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156694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109073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0" name="Text Box 100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1" name="Text Box 101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2" name="Text Box 102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3" name="Text Box 103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4" name="Text Box 104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5" name="Text Box 105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6" name="Text Box 106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7" name="Text Box 107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8" name="Text Box 108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39" name="Text Box 109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400-0000F2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400-0000F3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400-0000F4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400-0000F5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400-0000F6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400-0000F7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400-0000F8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400-0000F9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400-0000FA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400-0000FB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400-0000FC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400-0000FD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400-0000FE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400-0000FF02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400-000000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400-000001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400-000002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400-000003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400-000004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400-000005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400-000006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400-000007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400-000008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400-000009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400-00000A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157287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400-00000B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31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400-00000C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400-00000D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400-00000E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400-00000F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400-000010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400-000011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400-000012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400-000013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400-000014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400-000015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400-000016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400-000017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400-000018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400-000019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400-00001A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400-00001B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400-00001C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400-00001D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400-00001E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47990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400-00001F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0" name="Text Box 100">
          <a:extLst>
            <a:ext uri="{FF2B5EF4-FFF2-40B4-BE49-F238E27FC236}">
              <a16:creationId xmlns:a16="http://schemas.microsoft.com/office/drawing/2014/main" id="{00000000-0008-0000-0400-000020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1" name="Text Box 101">
          <a:extLst>
            <a:ext uri="{FF2B5EF4-FFF2-40B4-BE49-F238E27FC236}">
              <a16:creationId xmlns:a16="http://schemas.microsoft.com/office/drawing/2014/main" id="{00000000-0008-0000-0400-000021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2" name="Text Box 102">
          <a:extLst>
            <a:ext uri="{FF2B5EF4-FFF2-40B4-BE49-F238E27FC236}">
              <a16:creationId xmlns:a16="http://schemas.microsoft.com/office/drawing/2014/main" id="{00000000-0008-0000-0400-000022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3" name="Text Box 103">
          <a:extLst>
            <a:ext uri="{FF2B5EF4-FFF2-40B4-BE49-F238E27FC236}">
              <a16:creationId xmlns:a16="http://schemas.microsoft.com/office/drawing/2014/main" id="{00000000-0008-0000-0400-000023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4" name="Text Box 104">
          <a:extLst>
            <a:ext uri="{FF2B5EF4-FFF2-40B4-BE49-F238E27FC236}">
              <a16:creationId xmlns:a16="http://schemas.microsoft.com/office/drawing/2014/main" id="{00000000-0008-0000-0400-000024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5" name="Text Box 105">
          <a:extLst>
            <a:ext uri="{FF2B5EF4-FFF2-40B4-BE49-F238E27FC236}">
              <a16:creationId xmlns:a16="http://schemas.microsoft.com/office/drawing/2014/main" id="{00000000-0008-0000-0400-000025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6" name="Text Box 106">
          <a:extLst>
            <a:ext uri="{FF2B5EF4-FFF2-40B4-BE49-F238E27FC236}">
              <a16:creationId xmlns:a16="http://schemas.microsoft.com/office/drawing/2014/main" id="{00000000-0008-0000-0400-000026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7" name="Text Box 107">
          <a:extLst>
            <a:ext uri="{FF2B5EF4-FFF2-40B4-BE49-F238E27FC236}">
              <a16:creationId xmlns:a16="http://schemas.microsoft.com/office/drawing/2014/main" id="{00000000-0008-0000-0400-000027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8" name="Text Box 108">
          <a:extLst>
            <a:ext uri="{FF2B5EF4-FFF2-40B4-BE49-F238E27FC236}">
              <a16:creationId xmlns:a16="http://schemas.microsoft.com/office/drawing/2014/main" id="{00000000-0008-0000-0400-000028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09" name="Text Box 109">
          <a:extLst>
            <a:ext uri="{FF2B5EF4-FFF2-40B4-BE49-F238E27FC236}">
              <a16:creationId xmlns:a16="http://schemas.microsoft.com/office/drawing/2014/main" id="{00000000-0008-0000-0400-000029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400-00002A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400-00002B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400-00002C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400-00002D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400-00002E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400-00002F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400-000030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400-000031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103271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400-000032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400-000033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400-000034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400-000035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400-000036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400-000037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400-000038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400-000039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400-00003A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400-00003B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400-00003C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400-00003D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0" name="Text Box 91">
          <a:extLst>
            <a:ext uri="{FF2B5EF4-FFF2-40B4-BE49-F238E27FC236}">
              <a16:creationId xmlns:a16="http://schemas.microsoft.com/office/drawing/2014/main" id="{00000000-0008-0000-0400-00003E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1" name="Text Box 92">
          <a:extLst>
            <a:ext uri="{FF2B5EF4-FFF2-40B4-BE49-F238E27FC236}">
              <a16:creationId xmlns:a16="http://schemas.microsoft.com/office/drawing/2014/main" id="{00000000-0008-0000-0400-00003F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2" name="Text Box 93">
          <a:extLst>
            <a:ext uri="{FF2B5EF4-FFF2-40B4-BE49-F238E27FC236}">
              <a16:creationId xmlns:a16="http://schemas.microsoft.com/office/drawing/2014/main" id="{00000000-0008-0000-0400-000040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3" name="Text Box 94">
          <a:extLst>
            <a:ext uri="{FF2B5EF4-FFF2-40B4-BE49-F238E27FC236}">
              <a16:creationId xmlns:a16="http://schemas.microsoft.com/office/drawing/2014/main" id="{00000000-0008-0000-0400-000041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4" name="Text Box 95">
          <a:extLst>
            <a:ext uri="{FF2B5EF4-FFF2-40B4-BE49-F238E27FC236}">
              <a16:creationId xmlns:a16="http://schemas.microsoft.com/office/drawing/2014/main" id="{00000000-0008-0000-0400-000042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5" name="Text Box 96">
          <a:extLst>
            <a:ext uri="{FF2B5EF4-FFF2-40B4-BE49-F238E27FC236}">
              <a16:creationId xmlns:a16="http://schemas.microsoft.com/office/drawing/2014/main" id="{00000000-0008-0000-0400-000043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6" name="Text Box 97">
          <a:extLst>
            <a:ext uri="{FF2B5EF4-FFF2-40B4-BE49-F238E27FC236}">
              <a16:creationId xmlns:a16="http://schemas.microsoft.com/office/drawing/2014/main" id="{00000000-0008-0000-0400-000044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7" name="Text Box 98">
          <a:extLst>
            <a:ext uri="{FF2B5EF4-FFF2-40B4-BE49-F238E27FC236}">
              <a16:creationId xmlns:a16="http://schemas.microsoft.com/office/drawing/2014/main" id="{00000000-0008-0000-0400-000045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8" name="Text Box 99">
          <a:extLst>
            <a:ext uri="{FF2B5EF4-FFF2-40B4-BE49-F238E27FC236}">
              <a16:creationId xmlns:a16="http://schemas.microsoft.com/office/drawing/2014/main" id="{00000000-0008-0000-0400-000046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400-000047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0" name="Text Box 91">
          <a:extLst>
            <a:ext uri="{FF2B5EF4-FFF2-40B4-BE49-F238E27FC236}">
              <a16:creationId xmlns:a16="http://schemas.microsoft.com/office/drawing/2014/main" id="{00000000-0008-0000-0400-000048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1" name="Text Box 92">
          <a:extLst>
            <a:ext uri="{FF2B5EF4-FFF2-40B4-BE49-F238E27FC236}">
              <a16:creationId xmlns:a16="http://schemas.microsoft.com/office/drawing/2014/main" id="{00000000-0008-0000-0400-000049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2" name="Text Box 93">
          <a:extLst>
            <a:ext uri="{FF2B5EF4-FFF2-40B4-BE49-F238E27FC236}">
              <a16:creationId xmlns:a16="http://schemas.microsoft.com/office/drawing/2014/main" id="{00000000-0008-0000-0400-00004A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3" name="Text Box 94">
          <a:extLst>
            <a:ext uri="{FF2B5EF4-FFF2-40B4-BE49-F238E27FC236}">
              <a16:creationId xmlns:a16="http://schemas.microsoft.com/office/drawing/2014/main" id="{00000000-0008-0000-0400-00004B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4" name="Text Box 95">
          <a:extLst>
            <a:ext uri="{FF2B5EF4-FFF2-40B4-BE49-F238E27FC236}">
              <a16:creationId xmlns:a16="http://schemas.microsoft.com/office/drawing/2014/main" id="{00000000-0008-0000-0400-00004C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5" name="Text Box 96">
          <a:extLst>
            <a:ext uri="{FF2B5EF4-FFF2-40B4-BE49-F238E27FC236}">
              <a16:creationId xmlns:a16="http://schemas.microsoft.com/office/drawing/2014/main" id="{00000000-0008-0000-0400-00004D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6" name="Text Box 97">
          <a:extLst>
            <a:ext uri="{FF2B5EF4-FFF2-40B4-BE49-F238E27FC236}">
              <a16:creationId xmlns:a16="http://schemas.microsoft.com/office/drawing/2014/main" id="{00000000-0008-0000-0400-00004E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7" name="Text Box 98">
          <a:extLst>
            <a:ext uri="{FF2B5EF4-FFF2-40B4-BE49-F238E27FC236}">
              <a16:creationId xmlns:a16="http://schemas.microsoft.com/office/drawing/2014/main" id="{00000000-0008-0000-0400-00004F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8" name="Text Box 99">
          <a:extLst>
            <a:ext uri="{FF2B5EF4-FFF2-40B4-BE49-F238E27FC236}">
              <a16:creationId xmlns:a16="http://schemas.microsoft.com/office/drawing/2014/main" id="{00000000-0008-0000-0400-000050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400-000051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0" name="Text Box 91">
          <a:extLst>
            <a:ext uri="{FF2B5EF4-FFF2-40B4-BE49-F238E27FC236}">
              <a16:creationId xmlns:a16="http://schemas.microsoft.com/office/drawing/2014/main" id="{00000000-0008-0000-0400-000052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1" name="Text Box 92">
          <a:extLst>
            <a:ext uri="{FF2B5EF4-FFF2-40B4-BE49-F238E27FC236}">
              <a16:creationId xmlns:a16="http://schemas.microsoft.com/office/drawing/2014/main" id="{00000000-0008-0000-0400-000053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2" name="Text Box 93">
          <a:extLst>
            <a:ext uri="{FF2B5EF4-FFF2-40B4-BE49-F238E27FC236}">
              <a16:creationId xmlns:a16="http://schemas.microsoft.com/office/drawing/2014/main" id="{00000000-0008-0000-0400-000054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3" name="Text Box 94">
          <a:extLst>
            <a:ext uri="{FF2B5EF4-FFF2-40B4-BE49-F238E27FC236}">
              <a16:creationId xmlns:a16="http://schemas.microsoft.com/office/drawing/2014/main" id="{00000000-0008-0000-0400-000055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4" name="Text Box 95">
          <a:extLst>
            <a:ext uri="{FF2B5EF4-FFF2-40B4-BE49-F238E27FC236}">
              <a16:creationId xmlns:a16="http://schemas.microsoft.com/office/drawing/2014/main" id="{00000000-0008-0000-0400-000056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5" name="Text Box 96">
          <a:extLst>
            <a:ext uri="{FF2B5EF4-FFF2-40B4-BE49-F238E27FC236}">
              <a16:creationId xmlns:a16="http://schemas.microsoft.com/office/drawing/2014/main" id="{00000000-0008-0000-0400-000057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6" name="Text Box 97">
          <a:extLst>
            <a:ext uri="{FF2B5EF4-FFF2-40B4-BE49-F238E27FC236}">
              <a16:creationId xmlns:a16="http://schemas.microsoft.com/office/drawing/2014/main" id="{00000000-0008-0000-0400-000058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7" name="Text Box 98">
          <a:extLst>
            <a:ext uri="{FF2B5EF4-FFF2-40B4-BE49-F238E27FC236}">
              <a16:creationId xmlns:a16="http://schemas.microsoft.com/office/drawing/2014/main" id="{00000000-0008-0000-0400-000059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8" name="Text Box 99">
          <a:extLst>
            <a:ext uri="{FF2B5EF4-FFF2-40B4-BE49-F238E27FC236}">
              <a16:creationId xmlns:a16="http://schemas.microsoft.com/office/drawing/2014/main" id="{00000000-0008-0000-0400-00005A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400-00005B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60" name="Text Box 91">
          <a:extLst>
            <a:ext uri="{FF2B5EF4-FFF2-40B4-BE49-F238E27FC236}">
              <a16:creationId xmlns:a16="http://schemas.microsoft.com/office/drawing/2014/main" id="{00000000-0008-0000-0400-00005C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61" name="Text Box 92">
          <a:extLst>
            <a:ext uri="{FF2B5EF4-FFF2-40B4-BE49-F238E27FC236}">
              <a16:creationId xmlns:a16="http://schemas.microsoft.com/office/drawing/2014/main" id="{00000000-0008-0000-0400-00005D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62" name="Text Box 93">
          <a:extLst>
            <a:ext uri="{FF2B5EF4-FFF2-40B4-BE49-F238E27FC236}">
              <a16:creationId xmlns:a16="http://schemas.microsoft.com/office/drawing/2014/main" id="{00000000-0008-0000-0400-00005E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63" name="Text Box 94">
          <a:extLst>
            <a:ext uri="{FF2B5EF4-FFF2-40B4-BE49-F238E27FC236}">
              <a16:creationId xmlns:a16="http://schemas.microsoft.com/office/drawing/2014/main" id="{00000000-0008-0000-0400-00005F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64" name="Text Box 95">
          <a:extLst>
            <a:ext uri="{FF2B5EF4-FFF2-40B4-BE49-F238E27FC236}">
              <a16:creationId xmlns:a16="http://schemas.microsoft.com/office/drawing/2014/main" id="{00000000-0008-0000-0400-000060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65" name="Text Box 96">
          <a:extLst>
            <a:ext uri="{FF2B5EF4-FFF2-40B4-BE49-F238E27FC236}">
              <a16:creationId xmlns:a16="http://schemas.microsoft.com/office/drawing/2014/main" id="{00000000-0008-0000-0400-000061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66" name="Text Box 97">
          <a:extLst>
            <a:ext uri="{FF2B5EF4-FFF2-40B4-BE49-F238E27FC236}">
              <a16:creationId xmlns:a16="http://schemas.microsoft.com/office/drawing/2014/main" id="{00000000-0008-0000-0400-000062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67" name="Text Box 98">
          <a:extLst>
            <a:ext uri="{FF2B5EF4-FFF2-40B4-BE49-F238E27FC236}">
              <a16:creationId xmlns:a16="http://schemas.microsoft.com/office/drawing/2014/main" id="{00000000-0008-0000-0400-000063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21</xdr:row>
      <xdr:rowOff>0</xdr:rowOff>
    </xdr:from>
    <xdr:to>
      <xdr:col>7</xdr:col>
      <xdr:colOff>368300</xdr:colOff>
      <xdr:row>22</xdr:row>
      <xdr:rowOff>103275</xdr:rowOff>
    </xdr:to>
    <xdr:sp macro="" textlink="">
      <xdr:nvSpPr>
        <xdr:cNvPr id="868" name="Text Box 99">
          <a:extLst>
            <a:ext uri="{FF2B5EF4-FFF2-40B4-BE49-F238E27FC236}">
              <a16:creationId xmlns:a16="http://schemas.microsoft.com/office/drawing/2014/main" id="{00000000-0008-0000-0400-000064030000}"/>
            </a:ext>
          </a:extLst>
        </xdr:cNvPr>
        <xdr:cNvSpPr txBox="1">
          <a:spLocks noChangeArrowheads="1"/>
        </xdr:cNvSpPr>
      </xdr:nvSpPr>
      <xdr:spPr bwMode="auto">
        <a:xfrm>
          <a:off x="1498600" y="7651750"/>
          <a:ext cx="222567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400-000065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400-000066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400-000067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400-000068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400-000069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400-00006A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400-00006B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400-00006C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400-00006D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400-00006E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400-00006F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400-000070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400-000071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400-000072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400-000073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400-000074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400-000075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400-000076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400-000077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400-000078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400-000079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400-00007A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400-00007B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400-00007C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400-00007D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400-00007E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400-00007F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400-000080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400-000081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400-000082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400-000083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400-000084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400-000085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400-000086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400-000087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400-000088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400-000089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400-00008A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400-00008B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103271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400-00008C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400-00008D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400-00008E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400-00008F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400-000090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400-000091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400-000092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400-000093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400-000094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400-000095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21</xdr:row>
      <xdr:rowOff>0</xdr:rowOff>
    </xdr:from>
    <xdr:to>
      <xdr:col>7</xdr:col>
      <xdr:colOff>371475</xdr:colOff>
      <xdr:row>22</xdr:row>
      <xdr:rowOff>103275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400-000096030000}"/>
            </a:ext>
          </a:extLst>
        </xdr:cNvPr>
        <xdr:cNvSpPr txBox="1">
          <a:spLocks noChangeArrowheads="1"/>
        </xdr:cNvSpPr>
      </xdr:nvSpPr>
      <xdr:spPr bwMode="auto">
        <a:xfrm>
          <a:off x="1489075" y="7651750"/>
          <a:ext cx="2232025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lv-LV"/>
        </a:p>
      </xdr:txBody>
    </xdr:sp>
    <xdr:clientData/>
  </xdr:twoCellAnchor>
  <xdr:twoCellAnchor editAs="oneCell">
    <xdr:from>
      <xdr:col>2</xdr:col>
      <xdr:colOff>216020</xdr:colOff>
      <xdr:row>21</xdr:row>
      <xdr:rowOff>0</xdr:rowOff>
    </xdr:from>
    <xdr:to>
      <xdr:col>2</xdr:col>
      <xdr:colOff>225186</xdr:colOff>
      <xdr:row>22</xdr:row>
      <xdr:rowOff>91608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400-000097030000}"/>
            </a:ext>
          </a:extLst>
        </xdr:cNvPr>
        <xdr:cNvSpPr txBox="1">
          <a:spLocks noChangeArrowheads="1"/>
        </xdr:cNvSpPr>
      </xdr:nvSpPr>
      <xdr:spPr bwMode="auto">
        <a:xfrm>
          <a:off x="876420" y="7651750"/>
          <a:ext cx="9166" cy="250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400-000098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400-000099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400-00009A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400-00009B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400-00009C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400-00009D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400-00009E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400-00009F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400-0000A0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400-0000A1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400-0000A2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400-0000A3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400-0000A4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400-0000A5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400-0000A6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400-0000A7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400-0000A8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400-0000A9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400-0000AA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400-0000AB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400-0000AC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400-0000AD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400-0000AE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400-0000AF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400-0000B0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400-0000B1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400-0000B2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400-0000B3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400-0000B4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400-0000B5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400-0000B6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400-0000B7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400-0000B8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400-0000B9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400-0000BA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400-0000BB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400-0000BC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400-0000BD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400-0000BE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59" name="Text Box 100">
          <a:extLst>
            <a:ext uri="{FF2B5EF4-FFF2-40B4-BE49-F238E27FC236}">
              <a16:creationId xmlns:a16="http://schemas.microsoft.com/office/drawing/2014/main" id="{00000000-0008-0000-0400-0000BF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0" name="Text Box 101">
          <a:extLst>
            <a:ext uri="{FF2B5EF4-FFF2-40B4-BE49-F238E27FC236}">
              <a16:creationId xmlns:a16="http://schemas.microsoft.com/office/drawing/2014/main" id="{00000000-0008-0000-0400-0000C0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1" name="Text Box 102">
          <a:extLst>
            <a:ext uri="{FF2B5EF4-FFF2-40B4-BE49-F238E27FC236}">
              <a16:creationId xmlns:a16="http://schemas.microsoft.com/office/drawing/2014/main" id="{00000000-0008-0000-0400-0000C1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2" name="Text Box 103">
          <a:extLst>
            <a:ext uri="{FF2B5EF4-FFF2-40B4-BE49-F238E27FC236}">
              <a16:creationId xmlns:a16="http://schemas.microsoft.com/office/drawing/2014/main" id="{00000000-0008-0000-0400-0000C2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3" name="Text Box 104">
          <a:extLst>
            <a:ext uri="{FF2B5EF4-FFF2-40B4-BE49-F238E27FC236}">
              <a16:creationId xmlns:a16="http://schemas.microsoft.com/office/drawing/2014/main" id="{00000000-0008-0000-0400-0000C3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4" name="Text Box 105">
          <a:extLst>
            <a:ext uri="{FF2B5EF4-FFF2-40B4-BE49-F238E27FC236}">
              <a16:creationId xmlns:a16="http://schemas.microsoft.com/office/drawing/2014/main" id="{00000000-0008-0000-0400-0000C4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5" name="Text Box 106">
          <a:extLst>
            <a:ext uri="{FF2B5EF4-FFF2-40B4-BE49-F238E27FC236}">
              <a16:creationId xmlns:a16="http://schemas.microsoft.com/office/drawing/2014/main" id="{00000000-0008-0000-0400-0000C5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6" name="Text Box 107">
          <a:extLst>
            <a:ext uri="{FF2B5EF4-FFF2-40B4-BE49-F238E27FC236}">
              <a16:creationId xmlns:a16="http://schemas.microsoft.com/office/drawing/2014/main" id="{00000000-0008-0000-0400-0000C6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7" name="Text Box 108">
          <a:extLst>
            <a:ext uri="{FF2B5EF4-FFF2-40B4-BE49-F238E27FC236}">
              <a16:creationId xmlns:a16="http://schemas.microsoft.com/office/drawing/2014/main" id="{00000000-0008-0000-0400-0000C7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8" name="Text Box 109">
          <a:extLst>
            <a:ext uri="{FF2B5EF4-FFF2-40B4-BE49-F238E27FC236}">
              <a16:creationId xmlns:a16="http://schemas.microsoft.com/office/drawing/2014/main" id="{00000000-0008-0000-0400-0000C8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400-0000C9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400-0000CA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400-0000CB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400-0000CC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400-0000CD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400-0000CE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400-0000CF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400-0000D0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400-0000D1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400-0000D203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400-0000D3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400-0000D4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400-0000D5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400-0000D6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400-0000D7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400-0000D8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400-0000D9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400-0000DA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400-0000DB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400-0000DC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400-0000DD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400-0000DE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400-0000DF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400-0000E0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400-0000E1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400-0000E2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400-0000E3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400-0000E4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400-0000E5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400-0000E6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400-0000E7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400-0000E8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400-0000E9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400-0000EA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400-0000EB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400-0000EC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400-0000ED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400-0000EE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400-0000EF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400-0000F0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400-0000F1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400-0000F2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400-0000F3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400-0000F4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400-0000F5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400-0000F6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400-0000F7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400-0000F8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400-0000F9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400-0000FA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400-0000FB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400-0000FC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400-0000FD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400-0000FE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400-0000FF03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400-000000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400-00000B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400-00000C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121081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7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400-000015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400-000016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400-000018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400-00001C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400-00001D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400-00001E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400-00001F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400-000020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90019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400-000022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4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400-000023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400-000024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400-000025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400-000026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400-00002B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50614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400-00002C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69" name="Text Box 100">
          <a:extLst>
            <a:ext uri="{FF2B5EF4-FFF2-40B4-BE49-F238E27FC236}">
              <a16:creationId xmlns:a16="http://schemas.microsoft.com/office/drawing/2014/main" id="{00000000-0008-0000-0400-00002D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0" name="Text Box 101">
          <a:extLst>
            <a:ext uri="{FF2B5EF4-FFF2-40B4-BE49-F238E27FC236}">
              <a16:creationId xmlns:a16="http://schemas.microsoft.com/office/drawing/2014/main" id="{00000000-0008-0000-0400-00002E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1" name="Text Box 102">
          <a:extLst>
            <a:ext uri="{FF2B5EF4-FFF2-40B4-BE49-F238E27FC236}">
              <a16:creationId xmlns:a16="http://schemas.microsoft.com/office/drawing/2014/main" id="{00000000-0008-0000-0400-00002F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2" name="Text Box 103">
          <a:extLst>
            <a:ext uri="{FF2B5EF4-FFF2-40B4-BE49-F238E27FC236}">
              <a16:creationId xmlns:a16="http://schemas.microsoft.com/office/drawing/2014/main" id="{00000000-0008-0000-0400-000030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3" name="Text Box 104">
          <a:extLst>
            <a:ext uri="{FF2B5EF4-FFF2-40B4-BE49-F238E27FC236}">
              <a16:creationId xmlns:a16="http://schemas.microsoft.com/office/drawing/2014/main" id="{00000000-0008-0000-0400-000031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4" name="Text Box 105">
          <a:extLst>
            <a:ext uri="{FF2B5EF4-FFF2-40B4-BE49-F238E27FC236}">
              <a16:creationId xmlns:a16="http://schemas.microsoft.com/office/drawing/2014/main" id="{00000000-0008-0000-0400-000032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5" name="Text Box 106">
          <a:extLst>
            <a:ext uri="{FF2B5EF4-FFF2-40B4-BE49-F238E27FC236}">
              <a16:creationId xmlns:a16="http://schemas.microsoft.com/office/drawing/2014/main" id="{00000000-0008-0000-0400-000033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6" name="Text Box 107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7" name="Text Box 108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8" name="Text Box 109">
          <a:extLst>
            <a:ext uri="{FF2B5EF4-FFF2-40B4-BE49-F238E27FC236}">
              <a16:creationId xmlns:a16="http://schemas.microsoft.com/office/drawing/2014/main" id="{00000000-0008-0000-0400-000036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400-000037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400-000038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400-000039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400-00003A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400-00003B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400-00003E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400-000040040000}"/>
            </a:ext>
          </a:extLst>
        </xdr:cNvPr>
        <xdr:cNvSpPr txBox="1">
          <a:spLocks noChangeArrowheads="1"/>
        </xdr:cNvSpPr>
      </xdr:nvSpPr>
      <xdr:spPr bwMode="auto">
        <a:xfrm>
          <a:off x="260350" y="7651750"/>
          <a:ext cx="9525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400-000041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400-000043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400-000044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400-000045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400-000046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400-000047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400-000048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400-000049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400-00004A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400-00004B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400-00004C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400-00004D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400-00004E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400-00004F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400-000050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400-000051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400-000052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400-000053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400-000054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400-000055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400-000056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400-000057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400-000058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400-000059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400-00005A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400-00005B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400-00005C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400-00005D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103275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400-00005E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2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400-00005F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400-000060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400-000061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400-000062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400-000063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400-000064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400-000065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400-000066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400-000067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400-000068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400-000069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400-00006A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400-00006B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400-00006C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400-00006D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400-00006E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400-00006F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400-000070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400-000071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21</xdr:row>
      <xdr:rowOff>0</xdr:rowOff>
    </xdr:from>
    <xdr:to>
      <xdr:col>1</xdr:col>
      <xdr:colOff>9525</xdr:colOff>
      <xdr:row>22</xdr:row>
      <xdr:rowOff>29875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400-000072040000}"/>
            </a:ext>
          </a:extLst>
        </xdr:cNvPr>
        <xdr:cNvSpPr txBox="1">
          <a:spLocks noChangeArrowheads="1"/>
        </xdr:cNvSpPr>
      </xdr:nvSpPr>
      <xdr:spPr bwMode="auto">
        <a:xfrm>
          <a:off x="257175" y="7651750"/>
          <a:ext cx="12700" cy="18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</sheetPr>
  <dimension ref="A1:E34"/>
  <sheetViews>
    <sheetView tabSelected="1" zoomScale="130" zoomScaleNormal="130" workbookViewId="0">
      <selection activeCell="I1" sqref="I1"/>
    </sheetView>
  </sheetViews>
  <sheetFormatPr defaultColWidth="8.85546875" defaultRowHeight="12.75"/>
  <cols>
    <col min="1" max="1" width="6.85546875" style="64" customWidth="1"/>
    <col min="2" max="2" width="53.7109375" style="64" customWidth="1"/>
    <col min="3" max="3" width="22.42578125" style="64" customWidth="1"/>
    <col min="4" max="16384" width="8.85546875" style="64"/>
  </cols>
  <sheetData>
    <row r="1" spans="1:5">
      <c r="C1" s="65" t="s">
        <v>132</v>
      </c>
    </row>
    <row r="3" spans="1:5" ht="15.75">
      <c r="A3" s="166" t="s">
        <v>32</v>
      </c>
      <c r="B3" s="166"/>
      <c r="C3" s="166"/>
    </row>
    <row r="4" spans="1:5" ht="15.75">
      <c r="A4" s="166" t="s">
        <v>33</v>
      </c>
      <c r="B4" s="166"/>
      <c r="C4" s="166"/>
    </row>
    <row r="5" spans="1:5" ht="15.75">
      <c r="A5" s="166"/>
      <c r="B5" s="166"/>
      <c r="C5" s="166"/>
    </row>
    <row r="6" spans="1:5" ht="15" customHeight="1">
      <c r="A6" s="166" t="s">
        <v>31</v>
      </c>
      <c r="B6" s="166"/>
      <c r="C6" s="166"/>
    </row>
    <row r="7" spans="1:5">
      <c r="A7" s="32"/>
      <c r="B7" s="32"/>
      <c r="C7" s="32"/>
    </row>
    <row r="8" spans="1:5">
      <c r="A8" s="7" t="s">
        <v>56</v>
      </c>
      <c r="B8" s="33"/>
      <c r="C8" s="69"/>
      <c r="D8" s="70"/>
      <c r="E8" s="13"/>
    </row>
    <row r="9" spans="1:5">
      <c r="A9" s="7" t="s">
        <v>125</v>
      </c>
      <c r="B9" s="33"/>
      <c r="C9" s="71"/>
      <c r="D9" s="70"/>
      <c r="E9" s="35"/>
    </row>
    <row r="10" spans="1:5">
      <c r="A10" s="7" t="s">
        <v>65</v>
      </c>
      <c r="B10" s="37"/>
      <c r="C10" s="41"/>
    </row>
    <row r="11" spans="1:5">
      <c r="A11" s="7" t="s">
        <v>34</v>
      </c>
      <c r="B11" s="10"/>
      <c r="C11" s="41"/>
    </row>
    <row r="12" spans="1:5">
      <c r="A12" s="8" t="s">
        <v>127</v>
      </c>
      <c r="B12" s="40"/>
      <c r="C12" s="41"/>
    </row>
    <row r="13" spans="1:5">
      <c r="A13" s="8" t="s">
        <v>39</v>
      </c>
      <c r="B13" s="13"/>
      <c r="C13" s="41"/>
    </row>
    <row r="14" spans="1:5">
      <c r="A14" s="8"/>
      <c r="B14" s="13"/>
      <c r="C14" s="41"/>
    </row>
    <row r="15" spans="1:5">
      <c r="A15" s="72"/>
      <c r="C15" s="11"/>
    </row>
    <row r="16" spans="1:5" ht="13.5" thickBot="1">
      <c r="A16" s="41"/>
      <c r="C16" s="42" t="s">
        <v>121</v>
      </c>
    </row>
    <row r="17" spans="1:4" ht="43.5" customHeight="1" thickBot="1">
      <c r="A17" s="46" t="s">
        <v>8</v>
      </c>
      <c r="B17" s="47" t="s">
        <v>7</v>
      </c>
      <c r="C17" s="48" t="s">
        <v>50</v>
      </c>
    </row>
    <row r="18" spans="1:4" ht="20.100000000000001" customHeight="1" thickTop="1">
      <c r="A18" s="49"/>
      <c r="B18" s="50"/>
      <c r="C18" s="51"/>
    </row>
    <row r="19" spans="1:4">
      <c r="A19" s="52">
        <v>1</v>
      </c>
      <c r="B19" s="53" t="s">
        <v>122</v>
      </c>
      <c r="C19" s="54">
        <f>'3_pielikums_kopsavilkums'!D26</f>
        <v>0</v>
      </c>
    </row>
    <row r="20" spans="1:4" ht="20.100000000000001" customHeight="1" thickBot="1">
      <c r="A20" s="55"/>
      <c r="B20" s="56"/>
      <c r="C20" s="57"/>
    </row>
    <row r="21" spans="1:4" ht="20.100000000000001" customHeight="1" thickTop="1" thickBot="1">
      <c r="A21" s="58" t="s">
        <v>6</v>
      </c>
      <c r="B21" s="59" t="s">
        <v>5</v>
      </c>
      <c r="C21" s="60">
        <f>C19</f>
        <v>0</v>
      </c>
    </row>
    <row r="22" spans="1:4" ht="20.100000000000001" customHeight="1" thickTop="1" thickBot="1">
      <c r="A22" s="61"/>
      <c r="B22" s="62" t="s">
        <v>23</v>
      </c>
      <c r="C22" s="63">
        <f>SUM(C21:C21)</f>
        <v>0</v>
      </c>
    </row>
    <row r="25" spans="1:4">
      <c r="B25" s="65"/>
      <c r="C25" s="66"/>
    </row>
    <row r="26" spans="1:4">
      <c r="B26" s="65"/>
      <c r="C26" s="67"/>
    </row>
    <row r="27" spans="1:4">
      <c r="A27" s="43"/>
      <c r="B27" s="6"/>
      <c r="C27" s="68"/>
      <c r="D27" s="68"/>
    </row>
    <row r="28" spans="1:4">
      <c r="A28" s="12"/>
      <c r="B28" s="6"/>
      <c r="C28" s="73"/>
      <c r="D28" s="73"/>
    </row>
    <row r="29" spans="1:4">
      <c r="A29" s="12"/>
      <c r="B29" s="6"/>
      <c r="C29" s="68"/>
      <c r="D29" s="68"/>
    </row>
    <row r="32" spans="1:4">
      <c r="A32" s="14"/>
      <c r="B32" s="14"/>
      <c r="C32" s="14"/>
      <c r="D32" s="14"/>
    </row>
    <row r="33" spans="1:4">
      <c r="A33" s="14"/>
      <c r="B33" s="14"/>
      <c r="C33" s="14"/>
      <c r="D33" s="14"/>
    </row>
    <row r="34" spans="1:4">
      <c r="A34" s="12"/>
      <c r="B34" s="15"/>
      <c r="C34" s="15"/>
      <c r="D34" s="15"/>
    </row>
  </sheetData>
  <mergeCells count="4">
    <mergeCell ref="A6:C6"/>
    <mergeCell ref="A3:C3"/>
    <mergeCell ref="A4:C4"/>
    <mergeCell ref="A5:C5"/>
  </mergeCells>
  <pageMargins left="1.1023622047244095" right="0.11811023622047245" top="0.74803149606299213" bottom="0.74803149606299213" header="0.31496062992125984" footer="0.19685039370078741"/>
  <pageSetup paperSize="9" scale="95" orientation="portrait" horizontalDpi="1200" verticalDpi="1200" r:id="rId1"/>
  <headerFooter>
    <oddFooter>Page &amp;P of &amp;N</oddFooter>
  </headerFooter>
  <ignoredErrors>
    <ignoredError sqref="C19:C21 C2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I43"/>
  <sheetViews>
    <sheetView zoomScale="130" zoomScaleNormal="130" workbookViewId="0">
      <selection activeCell="B2" sqref="B2"/>
    </sheetView>
  </sheetViews>
  <sheetFormatPr defaultColWidth="8.85546875" defaultRowHeight="12.75"/>
  <cols>
    <col min="1" max="1" width="4.42578125" style="16" customWidth="1"/>
    <col min="2" max="2" width="7" style="16" customWidth="1"/>
    <col min="3" max="3" width="35.5703125" style="16" customWidth="1"/>
    <col min="4" max="4" width="11.140625" style="16" customWidth="1"/>
    <col min="5" max="5" width="11.42578125" style="16" customWidth="1"/>
    <col min="6" max="6" width="13.85546875" style="16" customWidth="1"/>
    <col min="7" max="7" width="11.28515625" style="16" customWidth="1"/>
    <col min="8" max="8" width="14.42578125" style="16" customWidth="1"/>
    <col min="9" max="16384" width="8.85546875" style="16"/>
  </cols>
  <sheetData>
    <row r="1" spans="1:8" ht="14.25" customHeight="1">
      <c r="A1" s="166" t="s">
        <v>35</v>
      </c>
      <c r="B1" s="166"/>
      <c r="C1" s="166"/>
      <c r="D1" s="166"/>
      <c r="E1" s="166"/>
      <c r="F1" s="166"/>
      <c r="G1" s="166"/>
      <c r="H1" s="166"/>
    </row>
    <row r="2" spans="1:8">
      <c r="A2" s="7"/>
      <c r="B2" s="17"/>
      <c r="C2" s="8"/>
    </row>
    <row r="3" spans="1:8">
      <c r="A3" s="7" t="s">
        <v>36</v>
      </c>
      <c r="B3" s="32"/>
      <c r="C3" s="33"/>
      <c r="D3" s="34" t="s">
        <v>51</v>
      </c>
      <c r="E3" s="35"/>
    </row>
    <row r="4" spans="1:8" s="13" customFormat="1">
      <c r="A4" s="7" t="s">
        <v>37</v>
      </c>
      <c r="B4" s="32"/>
      <c r="C4" s="33"/>
      <c r="D4" s="34" t="s">
        <v>119</v>
      </c>
      <c r="E4" s="35"/>
      <c r="F4" s="36"/>
      <c r="G4" s="36"/>
    </row>
    <row r="5" spans="1:8" s="13" customFormat="1">
      <c r="A5" s="7" t="s">
        <v>49</v>
      </c>
      <c r="B5" s="32"/>
      <c r="C5" s="37"/>
      <c r="D5" s="38" t="s">
        <v>124</v>
      </c>
    </row>
    <row r="6" spans="1:8" s="13" customFormat="1">
      <c r="A6" s="7" t="s">
        <v>34</v>
      </c>
      <c r="B6" s="9"/>
      <c r="C6" s="10"/>
      <c r="D6" s="39"/>
      <c r="E6" s="39"/>
      <c r="G6" s="18"/>
    </row>
    <row r="7" spans="1:8" s="13" customFormat="1">
      <c r="A7" s="8" t="s">
        <v>38</v>
      </c>
      <c r="B7" s="9"/>
      <c r="C7" s="40"/>
      <c r="D7" s="38" t="s">
        <v>128</v>
      </c>
      <c r="G7" s="18"/>
    </row>
    <row r="8" spans="1:8" s="13" customFormat="1">
      <c r="A8" s="8" t="s">
        <v>39</v>
      </c>
      <c r="B8" s="41"/>
      <c r="D8" s="38" t="s">
        <v>120</v>
      </c>
      <c r="G8" s="42"/>
    </row>
    <row r="9" spans="1:8" s="13" customFormat="1">
      <c r="A9" s="8"/>
      <c r="B9" s="41"/>
      <c r="G9" s="42"/>
    </row>
    <row r="10" spans="1:8" s="13" customFormat="1">
      <c r="A10" s="8"/>
      <c r="B10" s="41"/>
      <c r="G10" s="42"/>
    </row>
    <row r="11" spans="1:8" s="13" customFormat="1">
      <c r="A11" s="39" t="s">
        <v>41</v>
      </c>
      <c r="B11" s="41"/>
      <c r="D11" s="74">
        <f>D26</f>
        <v>0</v>
      </c>
      <c r="E11" s="13" t="s">
        <v>30</v>
      </c>
      <c r="G11" s="42"/>
    </row>
    <row r="12" spans="1:8" s="13" customFormat="1">
      <c r="A12" s="39" t="s">
        <v>40</v>
      </c>
      <c r="B12" s="41"/>
      <c r="D12" s="74">
        <f>H22</f>
        <v>0</v>
      </c>
      <c r="G12" s="42"/>
    </row>
    <row r="13" spans="1:8" s="13" customFormat="1">
      <c r="A13" s="11" t="s">
        <v>118</v>
      </c>
      <c r="B13" s="41"/>
      <c r="G13" s="42"/>
    </row>
    <row r="14" spans="1:8" s="13" customFormat="1">
      <c r="A14" s="8"/>
      <c r="B14" s="41"/>
      <c r="G14" s="42"/>
    </row>
    <row r="15" spans="1:8" s="13" customFormat="1"/>
    <row r="16" spans="1:8" s="13" customFormat="1" ht="12.75" customHeight="1" thickBot="1">
      <c r="G16" s="18"/>
    </row>
    <row r="17" spans="1:9" s="13" customFormat="1">
      <c r="A17" s="181" t="s">
        <v>4</v>
      </c>
      <c r="B17" s="179" t="s">
        <v>3</v>
      </c>
      <c r="C17" s="179" t="s">
        <v>2</v>
      </c>
      <c r="D17" s="179" t="s">
        <v>45</v>
      </c>
      <c r="E17" s="174" t="s">
        <v>1</v>
      </c>
      <c r="F17" s="174"/>
      <c r="G17" s="174"/>
      <c r="H17" s="167" t="s">
        <v>10</v>
      </c>
    </row>
    <row r="18" spans="1:9" s="13" customFormat="1" ht="38.25" customHeight="1" thickBot="1">
      <c r="A18" s="182"/>
      <c r="B18" s="180"/>
      <c r="C18" s="180"/>
      <c r="D18" s="180"/>
      <c r="E18" s="19" t="s">
        <v>46</v>
      </c>
      <c r="F18" s="19" t="s">
        <v>47</v>
      </c>
      <c r="G18" s="19" t="s">
        <v>48</v>
      </c>
      <c r="H18" s="168"/>
    </row>
    <row r="19" spans="1:9" s="13" customFormat="1" ht="13.5" customHeight="1" thickTop="1">
      <c r="A19" s="145">
        <v>1</v>
      </c>
      <c r="B19" s="146" t="str">
        <f>'1-1'!I1</f>
        <v>1-1</v>
      </c>
      <c r="C19" s="147" t="str">
        <f>'1-1'!H2</f>
        <v>1.stāvs</v>
      </c>
      <c r="D19" s="148">
        <f>E19+F19+G19</f>
        <v>0</v>
      </c>
      <c r="E19" s="148">
        <f>'1-1'!M39</f>
        <v>0</v>
      </c>
      <c r="F19" s="148">
        <f>'1-1'!N39</f>
        <v>0</v>
      </c>
      <c r="G19" s="148">
        <f>'1-1'!O39</f>
        <v>0</v>
      </c>
      <c r="H19" s="149">
        <f>'1-1'!L39</f>
        <v>0</v>
      </c>
    </row>
    <row r="20" spans="1:9" s="13" customFormat="1" ht="13.5" customHeight="1">
      <c r="A20" s="150">
        <v>2</v>
      </c>
      <c r="B20" s="22" t="s">
        <v>14</v>
      </c>
      <c r="C20" s="23" t="s">
        <v>87</v>
      </c>
      <c r="D20" s="20">
        <f>'2-2'!P46</f>
        <v>0</v>
      </c>
      <c r="E20" s="20">
        <f>'2-2'!M46</f>
        <v>0</v>
      </c>
      <c r="F20" s="20">
        <f>'2-2'!N46</f>
        <v>0</v>
      </c>
      <c r="G20" s="20">
        <f>'2-2'!O46</f>
        <v>0</v>
      </c>
      <c r="H20" s="151">
        <f>'2-2'!L46</f>
        <v>0</v>
      </c>
    </row>
    <row r="21" spans="1:9" s="13" customFormat="1" ht="13.5" customHeight="1">
      <c r="A21" s="150">
        <v>3</v>
      </c>
      <c r="B21" s="22" t="s">
        <v>27</v>
      </c>
      <c r="C21" s="152" t="s">
        <v>88</v>
      </c>
      <c r="D21" s="20">
        <f>'3-3'!P22</f>
        <v>0</v>
      </c>
      <c r="E21" s="20">
        <f>'3-3'!M22</f>
        <v>0</v>
      </c>
      <c r="F21" s="20">
        <f>'3-3'!N22</f>
        <v>0</v>
      </c>
      <c r="G21" s="20">
        <f>'3-3'!O22</f>
        <v>0</v>
      </c>
      <c r="H21" s="151">
        <f>'3-3'!L22</f>
        <v>0</v>
      </c>
      <c r="I21" s="27"/>
    </row>
    <row r="22" spans="1:9" s="13" customFormat="1" ht="13.5" customHeight="1" thickBot="1">
      <c r="A22" s="175" t="s">
        <v>25</v>
      </c>
      <c r="B22" s="176"/>
      <c r="C22" s="176"/>
      <c r="D22" s="144">
        <f>SUM(D19:D21)</f>
        <v>0</v>
      </c>
      <c r="E22" s="25">
        <f>SUM(E19:E21)</f>
        <v>0</v>
      </c>
      <c r="F22" s="25">
        <f>SUM(F19:F21)</f>
        <v>0</v>
      </c>
      <c r="G22" s="25">
        <f>SUM(G19:G21)</f>
        <v>0</v>
      </c>
      <c r="H22" s="26">
        <f>SUM(H19:H21)</f>
        <v>0</v>
      </c>
    </row>
    <row r="23" spans="1:9" s="13" customFormat="1" ht="13.5" customHeight="1" thickTop="1">
      <c r="A23" s="177" t="s">
        <v>89</v>
      </c>
      <c r="B23" s="178"/>
      <c r="C23" s="178"/>
      <c r="D23" s="21">
        <f>D22*6%</f>
        <v>0</v>
      </c>
      <c r="E23" s="27"/>
      <c r="F23" s="27"/>
      <c r="G23" s="27"/>
    </row>
    <row r="24" spans="1:9" s="13" customFormat="1" ht="13.5" customHeight="1">
      <c r="A24" s="75"/>
      <c r="B24" s="76"/>
      <c r="C24" s="28" t="s">
        <v>21</v>
      </c>
      <c r="D24" s="24">
        <f>D23*10%</f>
        <v>0</v>
      </c>
      <c r="E24" s="27"/>
      <c r="F24" s="27"/>
      <c r="G24" s="27"/>
    </row>
    <row r="25" spans="1:9" s="13" customFormat="1" ht="13.5" customHeight="1">
      <c r="A25" s="171" t="s">
        <v>63</v>
      </c>
      <c r="B25" s="172"/>
      <c r="C25" s="173"/>
      <c r="D25" s="24">
        <f>D22*3%</f>
        <v>0</v>
      </c>
      <c r="E25" s="27"/>
      <c r="F25" s="27"/>
      <c r="G25" s="27"/>
    </row>
    <row r="26" spans="1:9" s="13" customFormat="1" ht="13.5" customHeight="1" thickBot="1">
      <c r="A26" s="169" t="s">
        <v>0</v>
      </c>
      <c r="B26" s="170"/>
      <c r="C26" s="170"/>
      <c r="D26" s="29">
        <f>D22+D23+D25</f>
        <v>0</v>
      </c>
      <c r="E26" s="27"/>
      <c r="F26" s="27"/>
      <c r="G26" s="27"/>
    </row>
    <row r="27" spans="1:9" s="13" customFormat="1" ht="12.75" customHeight="1"/>
    <row r="28" spans="1:9" s="13" customFormat="1" ht="12.75" customHeight="1">
      <c r="D28" s="27"/>
    </row>
    <row r="29" spans="1:9" s="13" customFormat="1" ht="12.75" customHeight="1"/>
    <row r="30" spans="1:9" s="6" customFormat="1">
      <c r="A30" s="43"/>
      <c r="D30" s="14"/>
      <c r="E30" s="14"/>
      <c r="F30" s="14"/>
      <c r="G30" s="14"/>
    </row>
    <row r="31" spans="1:9" s="6" customFormat="1">
      <c r="A31" s="12"/>
      <c r="D31" s="30"/>
      <c r="E31" s="14"/>
      <c r="F31" s="14"/>
      <c r="G31" s="14"/>
    </row>
    <row r="32" spans="1:9" s="6" customFormat="1">
      <c r="A32" s="12"/>
      <c r="D32" s="15"/>
      <c r="E32" s="12"/>
      <c r="F32" s="15"/>
      <c r="G32" s="15"/>
    </row>
    <row r="33" spans="1:7" s="13" customFormat="1" ht="12.75" customHeight="1"/>
    <row r="34" spans="1:7" s="13" customFormat="1" ht="12.75" customHeight="1"/>
    <row r="35" spans="1:7" s="13" customFormat="1" ht="12.75" customHeight="1"/>
    <row r="36" spans="1:7" s="13" customFormat="1" ht="12.75" customHeight="1"/>
    <row r="37" spans="1:7" s="13" customFormat="1" ht="12.75" customHeight="1">
      <c r="A37" s="31"/>
      <c r="B37" s="31"/>
      <c r="C37" s="31"/>
      <c r="D37" s="31"/>
      <c r="E37" s="31"/>
      <c r="F37" s="31"/>
      <c r="G37" s="31"/>
    </row>
    <row r="38" spans="1:7" s="13" customFormat="1" ht="12.75" customHeight="1">
      <c r="A38" s="31"/>
      <c r="B38" s="31"/>
      <c r="C38" s="31"/>
      <c r="D38" s="31"/>
      <c r="E38" s="31"/>
      <c r="F38" s="31"/>
      <c r="G38" s="31"/>
    </row>
    <row r="39" spans="1:7">
      <c r="A39" s="44"/>
      <c r="B39" s="44"/>
      <c r="C39" s="44"/>
      <c r="D39" s="44"/>
    </row>
    <row r="40" spans="1:7">
      <c r="A40" s="45"/>
      <c r="B40" s="44"/>
      <c r="C40" s="44"/>
      <c r="D40" s="44"/>
    </row>
    <row r="41" spans="1:7">
      <c r="A41" s="44"/>
      <c r="B41" s="44"/>
      <c r="C41" s="44"/>
      <c r="D41" s="44"/>
    </row>
    <row r="42" spans="1:7">
      <c r="A42" s="44"/>
      <c r="B42" s="44"/>
      <c r="C42" s="44"/>
      <c r="D42" s="44"/>
    </row>
    <row r="43" spans="1:7">
      <c r="B43" s="45"/>
      <c r="C43" s="45"/>
      <c r="D43" s="45"/>
    </row>
  </sheetData>
  <mergeCells count="11">
    <mergeCell ref="A1:H1"/>
    <mergeCell ref="H17:H18"/>
    <mergeCell ref="A26:C26"/>
    <mergeCell ref="A25:C25"/>
    <mergeCell ref="E17:G17"/>
    <mergeCell ref="A22:C22"/>
    <mergeCell ref="A23:C23"/>
    <mergeCell ref="D17:D18"/>
    <mergeCell ref="A17:A18"/>
    <mergeCell ref="B17:B18"/>
    <mergeCell ref="C17:C18"/>
  </mergeCells>
  <pageMargins left="0.86614173228346458" right="0.11811023622047245" top="0.74803149606299213" bottom="0.39370078740157483" header="0" footer="0.19685039370078741"/>
  <pageSetup paperSize="9" orientation="landscape" verticalDpi="120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3" tint="-0.249977111117893"/>
    <pageSetUpPr fitToPage="1"/>
  </sheetPr>
  <dimension ref="A1:BL44"/>
  <sheetViews>
    <sheetView topLeftCell="A3" zoomScale="85" zoomScaleNormal="85" workbookViewId="0">
      <selection activeCell="F4" sqref="F4"/>
    </sheetView>
  </sheetViews>
  <sheetFormatPr defaultColWidth="8.85546875" defaultRowHeight="16.5"/>
  <cols>
    <col min="1" max="1" width="3.7109375" style="77" customWidth="1"/>
    <col min="2" max="2" width="5.7109375" style="77" customWidth="1"/>
    <col min="3" max="3" width="43.7109375" style="77" customWidth="1"/>
    <col min="4" max="4" width="6.140625" style="77" customWidth="1"/>
    <col min="5" max="6" width="7.7109375" style="77" customWidth="1"/>
    <col min="7" max="7" width="8.28515625" style="77" customWidth="1"/>
    <col min="8" max="8" width="9.7109375" style="77" customWidth="1"/>
    <col min="9" max="9" width="7.7109375" style="77" customWidth="1"/>
    <col min="10" max="10" width="10.140625" style="77" customWidth="1"/>
    <col min="11" max="11" width="9" style="77" customWidth="1"/>
    <col min="12" max="12" width="7.7109375" style="77" customWidth="1"/>
    <col min="13" max="13" width="9.42578125" style="77" customWidth="1"/>
    <col min="14" max="14" width="8.7109375" style="77" customWidth="1"/>
    <col min="15" max="15" width="9.140625" style="77" customWidth="1"/>
    <col min="16" max="16" width="9.28515625" style="77" customWidth="1"/>
    <col min="17" max="16384" width="8.85546875" style="77"/>
  </cols>
  <sheetData>
    <row r="1" spans="1:64" s="79" customFormat="1">
      <c r="A1" s="108"/>
      <c r="B1" s="94"/>
      <c r="C1" s="94"/>
      <c r="D1" s="94"/>
      <c r="E1" s="94"/>
      <c r="F1" s="94"/>
      <c r="G1" s="94"/>
      <c r="H1" s="95" t="s">
        <v>24</v>
      </c>
      <c r="I1" s="96" t="s">
        <v>13</v>
      </c>
      <c r="J1" s="96"/>
      <c r="K1" s="96"/>
      <c r="L1" s="96"/>
      <c r="M1" s="96"/>
      <c r="N1" s="96"/>
      <c r="O1" s="96"/>
      <c r="P1" s="96"/>
    </row>
    <row r="2" spans="1:64" s="79" customFormat="1">
      <c r="B2" s="98"/>
      <c r="C2" s="98"/>
      <c r="D2" s="98"/>
      <c r="E2" s="98"/>
      <c r="F2" s="98"/>
      <c r="G2" s="98"/>
      <c r="H2" s="109" t="s">
        <v>66</v>
      </c>
      <c r="I2" s="98"/>
      <c r="J2" s="98"/>
      <c r="K2" s="98"/>
      <c r="L2" s="98"/>
      <c r="M2" s="98"/>
      <c r="N2" s="98"/>
      <c r="O2" s="98"/>
      <c r="P2" s="98"/>
    </row>
    <row r="3" spans="1:64" s="90" customFormat="1">
      <c r="A3" s="78" t="s">
        <v>57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BL3" s="91"/>
    </row>
    <row r="4" spans="1:64" s="90" customFormat="1">
      <c r="A4" s="80" t="s">
        <v>67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BL4" s="91"/>
    </row>
    <row r="5" spans="1:64" s="79" customFormat="1">
      <c r="A5" s="78" t="s">
        <v>131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81"/>
      <c r="N5" s="78"/>
      <c r="O5" s="185"/>
      <c r="P5" s="185"/>
    </row>
    <row r="6" spans="1:64" s="79" customFormat="1">
      <c r="A6" s="82" t="s">
        <v>58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64" ht="15" customHeight="1">
      <c r="A7" s="99"/>
      <c r="B7" s="84"/>
      <c r="C7" s="79"/>
      <c r="D7" s="85"/>
      <c r="E7" s="79"/>
      <c r="F7" s="85"/>
      <c r="G7" s="85"/>
      <c r="H7" s="85"/>
      <c r="I7" s="85"/>
      <c r="J7" s="85"/>
      <c r="K7" s="97"/>
      <c r="L7" s="97" t="s">
        <v>29</v>
      </c>
      <c r="M7" s="97"/>
      <c r="N7" s="86">
        <f>P39</f>
        <v>0</v>
      </c>
      <c r="O7" s="97" t="s">
        <v>30</v>
      </c>
      <c r="P7" s="97"/>
    </row>
    <row r="8" spans="1:64" ht="18" customHeight="1">
      <c r="A8" s="100"/>
      <c r="B8" s="84"/>
      <c r="C8" s="83"/>
      <c r="D8" s="101"/>
      <c r="E8" s="101"/>
      <c r="F8" s="101"/>
      <c r="G8" s="101"/>
      <c r="H8" s="157" t="s">
        <v>66</v>
      </c>
      <c r="I8" s="102"/>
      <c r="J8" s="102"/>
      <c r="K8" s="79"/>
      <c r="L8" s="87" t="s">
        <v>123</v>
      </c>
      <c r="M8" s="97"/>
      <c r="N8" s="88"/>
      <c r="O8" s="89"/>
      <c r="P8" s="103"/>
    </row>
    <row r="9" spans="1:64" ht="5.25" customHeight="1" thickBot="1">
      <c r="A9" s="104"/>
      <c r="B9" s="101"/>
      <c r="C9" s="79"/>
      <c r="D9" s="101"/>
      <c r="E9" s="101"/>
      <c r="F9" s="101"/>
      <c r="G9" s="101"/>
      <c r="H9" s="102"/>
      <c r="I9" s="102"/>
      <c r="J9" s="102"/>
      <c r="K9" s="79"/>
      <c r="L9" s="79"/>
      <c r="M9" s="89"/>
      <c r="N9" s="88"/>
      <c r="O9" s="89"/>
      <c r="P9" s="103"/>
    </row>
    <row r="10" spans="1:64" ht="21" customHeight="1">
      <c r="A10" s="186" t="s">
        <v>4</v>
      </c>
      <c r="B10" s="188" t="s">
        <v>9</v>
      </c>
      <c r="C10" s="190" t="s">
        <v>15</v>
      </c>
      <c r="D10" s="186" t="s">
        <v>42</v>
      </c>
      <c r="E10" s="192" t="s">
        <v>43</v>
      </c>
      <c r="F10" s="192" t="s">
        <v>11</v>
      </c>
      <c r="G10" s="192"/>
      <c r="H10" s="192"/>
      <c r="I10" s="192"/>
      <c r="J10" s="192"/>
      <c r="K10" s="194"/>
      <c r="L10" s="186" t="s">
        <v>12</v>
      </c>
      <c r="M10" s="192"/>
      <c r="N10" s="192"/>
      <c r="O10" s="192"/>
      <c r="P10" s="195"/>
    </row>
    <row r="11" spans="1:64" s="110" customFormat="1" ht="77.25" customHeight="1">
      <c r="A11" s="187"/>
      <c r="B11" s="189"/>
      <c r="C11" s="191"/>
      <c r="D11" s="187"/>
      <c r="E11" s="193"/>
      <c r="F11" s="131" t="s">
        <v>16</v>
      </c>
      <c r="G11" s="132" t="s">
        <v>22</v>
      </c>
      <c r="H11" s="132" t="s">
        <v>17</v>
      </c>
      <c r="I11" s="133" t="s">
        <v>28</v>
      </c>
      <c r="J11" s="133" t="s">
        <v>18</v>
      </c>
      <c r="K11" s="134" t="s">
        <v>19</v>
      </c>
      <c r="L11" s="135" t="s">
        <v>10</v>
      </c>
      <c r="M11" s="132" t="s">
        <v>17</v>
      </c>
      <c r="N11" s="133" t="s">
        <v>28</v>
      </c>
      <c r="O11" s="133" t="s">
        <v>18</v>
      </c>
      <c r="P11" s="136" t="s">
        <v>20</v>
      </c>
    </row>
    <row r="12" spans="1:64" s="111" customFormat="1" ht="18.75" customHeight="1">
      <c r="A12" s="137">
        <v>1</v>
      </c>
      <c r="B12" s="137">
        <v>1</v>
      </c>
      <c r="C12" s="138" t="s">
        <v>68</v>
      </c>
      <c r="D12" s="139"/>
      <c r="E12" s="1"/>
      <c r="F12" s="3"/>
      <c r="G12" s="119"/>
      <c r="H12" s="4"/>
      <c r="I12" s="5"/>
      <c r="J12" s="5"/>
      <c r="K12" s="114"/>
      <c r="L12" s="142"/>
      <c r="M12" s="140"/>
      <c r="N12" s="140"/>
      <c r="O12" s="140"/>
      <c r="P12" s="122"/>
      <c r="Q12" s="93"/>
      <c r="R12" s="93"/>
    </row>
    <row r="13" spans="1:64" s="111" customFormat="1">
      <c r="A13" s="137">
        <v>2</v>
      </c>
      <c r="B13" s="137">
        <v>2</v>
      </c>
      <c r="C13" s="123" t="s">
        <v>69</v>
      </c>
      <c r="D13" s="124" t="s">
        <v>61</v>
      </c>
      <c r="E13" s="125">
        <f>76.5+39.6+37.2</f>
        <v>153.30000000000001</v>
      </c>
      <c r="F13" s="3"/>
      <c r="G13" s="113"/>
      <c r="H13" s="4">
        <f t="shared" ref="H13:H31" si="0">ROUND(G13*F13,2)</f>
        <v>0</v>
      </c>
      <c r="I13" s="5"/>
      <c r="J13" s="5"/>
      <c r="K13" s="114">
        <f t="shared" ref="K13:K31" si="1">J13+I13+H13</f>
        <v>0</v>
      </c>
      <c r="L13" s="115">
        <f t="shared" ref="L13:L31" si="2">ROUND(F13*E13,2)</f>
        <v>0</v>
      </c>
      <c r="M13" s="1">
        <f t="shared" ref="M13:M31" si="3">ROUND(H13*E13,2)</f>
        <v>0</v>
      </c>
      <c r="N13" s="1">
        <f t="shared" ref="N13:N31" si="4">ROUND(I13*E13,2)</f>
        <v>0</v>
      </c>
      <c r="O13" s="1">
        <f t="shared" ref="O13:O31" si="5">ROUND(J13*E13,2)</f>
        <v>0</v>
      </c>
      <c r="P13" s="116">
        <f t="shared" ref="P13:P31" si="6">ROUND(K13*E13,2)</f>
        <v>0</v>
      </c>
      <c r="Q13" s="93"/>
      <c r="R13" s="93"/>
    </row>
    <row r="14" spans="1:64" s="111" customFormat="1">
      <c r="A14" s="137">
        <v>3</v>
      </c>
      <c r="B14" s="137">
        <v>3</v>
      </c>
      <c r="C14" s="123" t="s">
        <v>59</v>
      </c>
      <c r="D14" s="124" t="s">
        <v>80</v>
      </c>
      <c r="E14" s="125">
        <v>95.2</v>
      </c>
      <c r="F14" s="117"/>
      <c r="G14" s="113"/>
      <c r="H14" s="4">
        <f t="shared" si="0"/>
        <v>0</v>
      </c>
      <c r="I14" s="118"/>
      <c r="J14" s="118"/>
      <c r="K14" s="114">
        <f t="shared" si="1"/>
        <v>0</v>
      </c>
      <c r="L14" s="115">
        <f t="shared" si="2"/>
        <v>0</v>
      </c>
      <c r="M14" s="1">
        <f t="shared" si="3"/>
        <v>0</v>
      </c>
      <c r="N14" s="1">
        <f t="shared" si="4"/>
        <v>0</v>
      </c>
      <c r="O14" s="1">
        <f t="shared" si="5"/>
        <v>0</v>
      </c>
      <c r="P14" s="116">
        <f t="shared" si="6"/>
        <v>0</v>
      </c>
      <c r="Q14" s="93"/>
      <c r="R14" s="93"/>
    </row>
    <row r="15" spans="1:64" s="111" customFormat="1">
      <c r="A15" s="137">
        <v>4</v>
      </c>
      <c r="B15" s="137">
        <v>4</v>
      </c>
      <c r="C15" s="127" t="s">
        <v>60</v>
      </c>
      <c r="D15" s="124"/>
      <c r="E15" s="125"/>
      <c r="F15" s="117"/>
      <c r="G15" s="113"/>
      <c r="H15" s="4"/>
      <c r="I15" s="118"/>
      <c r="J15" s="118"/>
      <c r="K15" s="114"/>
      <c r="L15" s="115"/>
      <c r="M15" s="1"/>
      <c r="N15" s="1"/>
      <c r="O15" s="1"/>
      <c r="P15" s="116"/>
      <c r="Q15" s="93"/>
      <c r="R15" s="93"/>
    </row>
    <row r="16" spans="1:64" s="154" customFormat="1" ht="30">
      <c r="A16" s="137">
        <v>5</v>
      </c>
      <c r="B16" s="137">
        <v>5</v>
      </c>
      <c r="C16" s="156" t="s">
        <v>97</v>
      </c>
      <c r="D16" s="159" t="s">
        <v>26</v>
      </c>
      <c r="E16" s="160">
        <v>1</v>
      </c>
      <c r="F16" s="3"/>
      <c r="G16" s="113"/>
      <c r="H16" s="4">
        <f t="shared" si="0"/>
        <v>0</v>
      </c>
      <c r="I16" s="5"/>
      <c r="J16" s="5"/>
      <c r="K16" s="114">
        <f t="shared" ref="K16:K17" si="7">J16+I16+H16</f>
        <v>0</v>
      </c>
      <c r="L16" s="115">
        <f t="shared" ref="L16:L17" si="8">ROUND(F16*E16,2)</f>
        <v>0</v>
      </c>
      <c r="M16" s="1">
        <f t="shared" ref="M16:M17" si="9">ROUND(H16*E16,2)</f>
        <v>0</v>
      </c>
      <c r="N16" s="1">
        <f t="shared" ref="N16:N17" si="10">ROUND(I16*E16,2)</f>
        <v>0</v>
      </c>
      <c r="O16" s="1">
        <f t="shared" ref="O16:O17" si="11">ROUND(J16*E16,2)</f>
        <v>0</v>
      </c>
      <c r="P16" s="116">
        <f t="shared" ref="P16:P17" si="12">ROUND(K16*E16,2)</f>
        <v>0</v>
      </c>
      <c r="Q16" s="155"/>
      <c r="R16" s="155"/>
    </row>
    <row r="17" spans="1:18" s="154" customFormat="1">
      <c r="A17" s="137">
        <v>6</v>
      </c>
      <c r="B17" s="137">
        <v>6</v>
      </c>
      <c r="C17" s="156" t="s">
        <v>92</v>
      </c>
      <c r="D17" s="159" t="s">
        <v>26</v>
      </c>
      <c r="E17" s="160">
        <v>4</v>
      </c>
      <c r="F17" s="3"/>
      <c r="G17" s="113"/>
      <c r="H17" s="4">
        <f t="shared" si="0"/>
        <v>0</v>
      </c>
      <c r="I17" s="5"/>
      <c r="J17" s="5"/>
      <c r="K17" s="114">
        <f t="shared" si="7"/>
        <v>0</v>
      </c>
      <c r="L17" s="115">
        <f t="shared" si="8"/>
        <v>0</v>
      </c>
      <c r="M17" s="1">
        <f t="shared" si="9"/>
        <v>0</v>
      </c>
      <c r="N17" s="1">
        <f t="shared" si="10"/>
        <v>0</v>
      </c>
      <c r="O17" s="1">
        <f t="shared" si="11"/>
        <v>0</v>
      </c>
      <c r="P17" s="116">
        <f t="shared" si="12"/>
        <v>0</v>
      </c>
      <c r="Q17" s="155"/>
      <c r="R17" s="155"/>
    </row>
    <row r="18" spans="1:18" s="111" customFormat="1">
      <c r="A18" s="137">
        <v>7</v>
      </c>
      <c r="B18" s="137">
        <v>7</v>
      </c>
      <c r="C18" s="161" t="s">
        <v>107</v>
      </c>
      <c r="D18" s="159" t="s">
        <v>26</v>
      </c>
      <c r="E18" s="160">
        <v>6</v>
      </c>
      <c r="F18" s="3"/>
      <c r="G18" s="113"/>
      <c r="H18" s="4">
        <f t="shared" si="0"/>
        <v>0</v>
      </c>
      <c r="I18" s="5"/>
      <c r="J18" s="5"/>
      <c r="K18" s="114">
        <f t="shared" si="1"/>
        <v>0</v>
      </c>
      <c r="L18" s="115">
        <f t="shared" si="2"/>
        <v>0</v>
      </c>
      <c r="M18" s="1">
        <f t="shared" si="3"/>
        <v>0</v>
      </c>
      <c r="N18" s="1">
        <f t="shared" si="4"/>
        <v>0</v>
      </c>
      <c r="O18" s="1">
        <f t="shared" si="5"/>
        <v>0</v>
      </c>
      <c r="P18" s="116">
        <f t="shared" si="6"/>
        <v>0</v>
      </c>
      <c r="Q18" s="93"/>
      <c r="R18" s="93"/>
    </row>
    <row r="19" spans="1:18" s="111" customFormat="1">
      <c r="A19" s="137">
        <v>8</v>
      </c>
      <c r="B19" s="137">
        <v>8</v>
      </c>
      <c r="C19" s="127" t="s">
        <v>52</v>
      </c>
      <c r="D19" s="124"/>
      <c r="E19" s="125"/>
      <c r="F19" s="3"/>
      <c r="G19" s="113"/>
      <c r="H19" s="4"/>
      <c r="I19" s="5"/>
      <c r="J19" s="5"/>
      <c r="K19" s="114"/>
      <c r="L19" s="115"/>
      <c r="M19" s="1"/>
      <c r="N19" s="1"/>
      <c r="O19" s="1"/>
      <c r="P19" s="116"/>
      <c r="Q19" s="93"/>
      <c r="R19" s="93"/>
    </row>
    <row r="20" spans="1:18" s="154" customFormat="1">
      <c r="A20" s="137">
        <v>9</v>
      </c>
      <c r="B20" s="137">
        <v>9</v>
      </c>
      <c r="C20" s="158" t="s">
        <v>98</v>
      </c>
      <c r="D20" s="159" t="s">
        <v>61</v>
      </c>
      <c r="E20" s="160">
        <v>1.5</v>
      </c>
      <c r="F20" s="3"/>
      <c r="G20" s="113"/>
      <c r="H20" s="4">
        <f t="shared" ref="H20" si="13">ROUND(G20*F20,2)</f>
        <v>0</v>
      </c>
      <c r="I20" s="5"/>
      <c r="J20" s="5"/>
      <c r="K20" s="114">
        <f t="shared" ref="K20" si="14">J20+I20+H20</f>
        <v>0</v>
      </c>
      <c r="L20" s="115">
        <f t="shared" ref="L20" si="15">ROUND(F20*E20,2)</f>
        <v>0</v>
      </c>
      <c r="M20" s="1">
        <f t="shared" ref="M20" si="16">ROUND(H20*E20,2)</f>
        <v>0</v>
      </c>
      <c r="N20" s="1">
        <f t="shared" ref="N20" si="17">ROUND(I20*E20,2)</f>
        <v>0</v>
      </c>
      <c r="O20" s="1">
        <f t="shared" ref="O20" si="18">ROUND(J20*E20,2)</f>
        <v>0</v>
      </c>
      <c r="P20" s="116">
        <f t="shared" ref="P20" si="19">ROUND(K20*E20,2)</f>
        <v>0</v>
      </c>
      <c r="Q20" s="155"/>
      <c r="R20" s="155"/>
    </row>
    <row r="21" spans="1:18" s="111" customFormat="1" ht="45">
      <c r="A21" s="137">
        <v>10</v>
      </c>
      <c r="B21" s="137">
        <v>10</v>
      </c>
      <c r="C21" s="123" t="s">
        <v>72</v>
      </c>
      <c r="D21" s="124" t="s">
        <v>61</v>
      </c>
      <c r="E21" s="125">
        <v>269.10000000000002</v>
      </c>
      <c r="F21" s="3"/>
      <c r="G21" s="113"/>
      <c r="H21" s="4">
        <f t="shared" si="0"/>
        <v>0</v>
      </c>
      <c r="I21" s="5"/>
      <c r="J21" s="5"/>
      <c r="K21" s="114">
        <f t="shared" si="1"/>
        <v>0</v>
      </c>
      <c r="L21" s="115">
        <f t="shared" si="2"/>
        <v>0</v>
      </c>
      <c r="M21" s="1">
        <f t="shared" si="3"/>
        <v>0</v>
      </c>
      <c r="N21" s="1">
        <f t="shared" si="4"/>
        <v>0</v>
      </c>
      <c r="O21" s="1">
        <f t="shared" si="5"/>
        <v>0</v>
      </c>
      <c r="P21" s="116">
        <f t="shared" si="6"/>
        <v>0</v>
      </c>
      <c r="Q21" s="93"/>
      <c r="R21" s="93"/>
    </row>
    <row r="22" spans="1:18" s="111" customFormat="1">
      <c r="A22" s="137">
        <v>11</v>
      </c>
      <c r="B22" s="137">
        <v>11</v>
      </c>
      <c r="C22" s="123" t="s">
        <v>73</v>
      </c>
      <c r="D22" s="124" t="s">
        <v>61</v>
      </c>
      <c r="E22" s="125">
        <f>E21</f>
        <v>269.10000000000002</v>
      </c>
      <c r="F22" s="3"/>
      <c r="G22" s="113"/>
      <c r="H22" s="4">
        <f t="shared" si="0"/>
        <v>0</v>
      </c>
      <c r="I22" s="5"/>
      <c r="J22" s="5"/>
      <c r="K22" s="114">
        <f t="shared" si="1"/>
        <v>0</v>
      </c>
      <c r="L22" s="115">
        <f t="shared" si="2"/>
        <v>0</v>
      </c>
      <c r="M22" s="1">
        <f t="shared" si="3"/>
        <v>0</v>
      </c>
      <c r="N22" s="1">
        <f t="shared" si="4"/>
        <v>0</v>
      </c>
      <c r="O22" s="1">
        <f t="shared" si="5"/>
        <v>0</v>
      </c>
      <c r="P22" s="116">
        <f t="shared" si="6"/>
        <v>0</v>
      </c>
      <c r="Q22" s="93"/>
      <c r="R22" s="93"/>
    </row>
    <row r="23" spans="1:18" s="154" customFormat="1" ht="30">
      <c r="A23" s="137">
        <v>12</v>
      </c>
      <c r="B23" s="137">
        <v>12</v>
      </c>
      <c r="C23" s="158" t="s">
        <v>99</v>
      </c>
      <c r="D23" s="159" t="s">
        <v>61</v>
      </c>
      <c r="E23" s="160">
        <v>12.5</v>
      </c>
      <c r="F23" s="3"/>
      <c r="G23" s="113"/>
      <c r="H23" s="4">
        <f t="shared" ref="H23" si="20">ROUND(G23*F23,2)</f>
        <v>0</v>
      </c>
      <c r="I23" s="5"/>
      <c r="J23" s="5"/>
      <c r="K23" s="114">
        <f t="shared" ref="K23" si="21">J23+I23+H23</f>
        <v>0</v>
      </c>
      <c r="L23" s="115">
        <f t="shared" ref="L23" si="22">ROUND(F23*E23,2)</f>
        <v>0</v>
      </c>
      <c r="M23" s="1">
        <f t="shared" ref="M23" si="23">ROUND(H23*E23,2)</f>
        <v>0</v>
      </c>
      <c r="N23" s="1">
        <f t="shared" ref="N23" si="24">ROUND(I23*E23,2)</f>
        <v>0</v>
      </c>
      <c r="O23" s="1">
        <f t="shared" ref="O23" si="25">ROUND(J23*E23,2)</f>
        <v>0</v>
      </c>
      <c r="P23" s="116">
        <f t="shared" ref="P23" si="26">ROUND(K23*E23,2)</f>
        <v>0</v>
      </c>
      <c r="Q23" s="155"/>
      <c r="R23" s="155"/>
    </row>
    <row r="24" spans="1:18" s="111" customFormat="1">
      <c r="A24" s="137">
        <v>13</v>
      </c>
      <c r="B24" s="137">
        <v>13</v>
      </c>
      <c r="C24" s="127" t="s">
        <v>53</v>
      </c>
      <c r="D24" s="124"/>
      <c r="E24" s="125"/>
      <c r="F24" s="2"/>
      <c r="G24" s="113"/>
      <c r="H24" s="4"/>
      <c r="I24" s="2"/>
      <c r="J24" s="2"/>
      <c r="K24" s="114"/>
      <c r="L24" s="115"/>
      <c r="M24" s="1"/>
      <c r="N24" s="1"/>
      <c r="O24" s="1"/>
      <c r="P24" s="116"/>
      <c r="Q24" s="93"/>
      <c r="R24" s="93"/>
    </row>
    <row r="25" spans="1:18" s="111" customFormat="1">
      <c r="A25" s="137">
        <v>14</v>
      </c>
      <c r="B25" s="137">
        <v>14</v>
      </c>
      <c r="C25" s="156" t="s">
        <v>104</v>
      </c>
      <c r="D25" s="159" t="s">
        <v>61</v>
      </c>
      <c r="E25" s="160">
        <v>153.30000000000001</v>
      </c>
      <c r="F25" s="120"/>
      <c r="G25" s="113"/>
      <c r="H25" s="4">
        <f t="shared" ref="H25" si="27">ROUND(G25*F25,2)</f>
        <v>0</v>
      </c>
      <c r="I25" s="120"/>
      <c r="J25" s="120"/>
      <c r="K25" s="114">
        <f t="shared" ref="K25" si="28">J25+I25+H25</f>
        <v>0</v>
      </c>
      <c r="L25" s="115">
        <f t="shared" ref="L25" si="29">ROUND(F25*E25,2)</f>
        <v>0</v>
      </c>
      <c r="M25" s="1">
        <f t="shared" ref="M25" si="30">ROUND(H25*E25,2)</f>
        <v>0</v>
      </c>
      <c r="N25" s="1">
        <f t="shared" ref="N25" si="31">ROUND(I25*E25,2)</f>
        <v>0</v>
      </c>
      <c r="O25" s="1">
        <f t="shared" ref="O25" si="32">ROUND(J25*E25,2)</f>
        <v>0</v>
      </c>
      <c r="P25" s="116">
        <f t="shared" ref="P25" si="33">ROUND(K25*E25,2)</f>
        <v>0</v>
      </c>
      <c r="Q25" s="93"/>
      <c r="R25" s="93"/>
    </row>
    <row r="26" spans="1:18" s="111" customFormat="1">
      <c r="A26" s="137">
        <v>15</v>
      </c>
      <c r="B26" s="137">
        <v>15</v>
      </c>
      <c r="C26" s="162" t="s">
        <v>111</v>
      </c>
      <c r="D26" s="159" t="s">
        <v>61</v>
      </c>
      <c r="E26" s="160">
        <f>E13</f>
        <v>153.30000000000001</v>
      </c>
      <c r="F26" s="120"/>
      <c r="G26" s="113"/>
      <c r="H26" s="4">
        <f t="shared" si="0"/>
        <v>0</v>
      </c>
      <c r="I26" s="120"/>
      <c r="J26" s="120"/>
      <c r="K26" s="114">
        <f t="shared" si="1"/>
        <v>0</v>
      </c>
      <c r="L26" s="115">
        <f t="shared" si="2"/>
        <v>0</v>
      </c>
      <c r="M26" s="1">
        <f t="shared" si="3"/>
        <v>0</v>
      </c>
      <c r="N26" s="1">
        <f t="shared" si="4"/>
        <v>0</v>
      </c>
      <c r="O26" s="1">
        <f t="shared" si="5"/>
        <v>0</v>
      </c>
      <c r="P26" s="116">
        <f t="shared" si="6"/>
        <v>0</v>
      </c>
      <c r="Q26" s="93"/>
      <c r="R26" s="93"/>
    </row>
    <row r="27" spans="1:18" s="111" customFormat="1" ht="30.75">
      <c r="A27" s="137">
        <v>16</v>
      </c>
      <c r="B27" s="137">
        <v>16</v>
      </c>
      <c r="C27" s="161" t="s">
        <v>44</v>
      </c>
      <c r="D27" s="159" t="s">
        <v>80</v>
      </c>
      <c r="E27" s="160">
        <f>E14</f>
        <v>95.2</v>
      </c>
      <c r="F27" s="117"/>
      <c r="G27" s="113"/>
      <c r="H27" s="4">
        <f t="shared" si="0"/>
        <v>0</v>
      </c>
      <c r="I27" s="118"/>
      <c r="J27" s="118"/>
      <c r="K27" s="114">
        <f t="shared" si="1"/>
        <v>0</v>
      </c>
      <c r="L27" s="115">
        <f t="shared" si="2"/>
        <v>0</v>
      </c>
      <c r="M27" s="1">
        <f t="shared" si="3"/>
        <v>0</v>
      </c>
      <c r="N27" s="1">
        <f t="shared" si="4"/>
        <v>0</v>
      </c>
      <c r="O27" s="1">
        <f t="shared" si="5"/>
        <v>0</v>
      </c>
      <c r="P27" s="116">
        <f t="shared" si="6"/>
        <v>0</v>
      </c>
      <c r="Q27" s="93"/>
      <c r="R27" s="93"/>
    </row>
    <row r="28" spans="1:18" s="111" customFormat="1" ht="30.75">
      <c r="A28" s="137">
        <v>17</v>
      </c>
      <c r="B28" s="137">
        <v>17</v>
      </c>
      <c r="C28" s="161" t="s">
        <v>54</v>
      </c>
      <c r="D28" s="159" t="s">
        <v>80</v>
      </c>
      <c r="E28" s="160">
        <v>6</v>
      </c>
      <c r="F28" s="117"/>
      <c r="G28" s="113"/>
      <c r="H28" s="4">
        <f t="shared" si="0"/>
        <v>0</v>
      </c>
      <c r="I28" s="118"/>
      <c r="J28" s="118"/>
      <c r="K28" s="114">
        <f t="shared" si="1"/>
        <v>0</v>
      </c>
      <c r="L28" s="115">
        <f t="shared" si="2"/>
        <v>0</v>
      </c>
      <c r="M28" s="1">
        <f t="shared" si="3"/>
        <v>0</v>
      </c>
      <c r="N28" s="1">
        <f t="shared" si="4"/>
        <v>0</v>
      </c>
      <c r="O28" s="1">
        <f t="shared" si="5"/>
        <v>0</v>
      </c>
      <c r="P28" s="116">
        <f t="shared" si="6"/>
        <v>0</v>
      </c>
      <c r="Q28" s="93"/>
      <c r="R28" s="93"/>
    </row>
    <row r="29" spans="1:18" s="154" customFormat="1">
      <c r="A29" s="137">
        <v>18</v>
      </c>
      <c r="B29" s="137">
        <v>18</v>
      </c>
      <c r="C29" s="161" t="s">
        <v>100</v>
      </c>
      <c r="D29" s="159" t="s">
        <v>61</v>
      </c>
      <c r="E29" s="160">
        <v>1.6</v>
      </c>
      <c r="F29" s="3"/>
      <c r="G29" s="113"/>
      <c r="H29" s="4">
        <f t="shared" si="0"/>
        <v>0</v>
      </c>
      <c r="I29" s="5"/>
      <c r="J29" s="5"/>
      <c r="K29" s="114">
        <f t="shared" ref="K29" si="34">J29+I29+H29</f>
        <v>0</v>
      </c>
      <c r="L29" s="115">
        <f t="shared" ref="L29" si="35">ROUND(F29*E29,2)</f>
        <v>0</v>
      </c>
      <c r="M29" s="1">
        <f t="shared" ref="M29" si="36">ROUND(H29*E29,2)</f>
        <v>0</v>
      </c>
      <c r="N29" s="1">
        <f t="shared" ref="N29" si="37">ROUND(I29*E29,2)</f>
        <v>0</v>
      </c>
      <c r="O29" s="1">
        <f t="shared" ref="O29" si="38">ROUND(J29*E29,2)</f>
        <v>0</v>
      </c>
      <c r="P29" s="116">
        <f t="shared" ref="P29" si="39">ROUND(K29*E29,2)</f>
        <v>0</v>
      </c>
      <c r="Q29" s="155"/>
      <c r="R29" s="155"/>
    </row>
    <row r="30" spans="1:18" s="111" customFormat="1">
      <c r="A30" s="137">
        <v>19</v>
      </c>
      <c r="B30" s="137">
        <v>19</v>
      </c>
      <c r="C30" s="127" t="s">
        <v>55</v>
      </c>
      <c r="D30" s="124"/>
      <c r="E30" s="125"/>
      <c r="F30" s="117"/>
      <c r="G30" s="113"/>
      <c r="H30" s="4"/>
      <c r="I30" s="118"/>
      <c r="J30" s="118"/>
      <c r="K30" s="114"/>
      <c r="L30" s="115"/>
      <c r="M30" s="1"/>
      <c r="N30" s="1"/>
      <c r="O30" s="1"/>
      <c r="P30" s="116"/>
      <c r="Q30" s="93"/>
      <c r="R30" s="93"/>
    </row>
    <row r="31" spans="1:18" s="111" customFormat="1" ht="48" customHeight="1">
      <c r="A31" s="137">
        <v>20</v>
      </c>
      <c r="B31" s="137">
        <v>20</v>
      </c>
      <c r="C31" s="123" t="s">
        <v>75</v>
      </c>
      <c r="D31" s="124" t="s">
        <v>61</v>
      </c>
      <c r="E31" s="125">
        <v>396.2</v>
      </c>
      <c r="F31" s="112"/>
      <c r="G31" s="113"/>
      <c r="H31" s="4">
        <f t="shared" si="0"/>
        <v>0</v>
      </c>
      <c r="I31" s="118"/>
      <c r="J31" s="118"/>
      <c r="K31" s="114">
        <f t="shared" si="1"/>
        <v>0</v>
      </c>
      <c r="L31" s="115">
        <f t="shared" si="2"/>
        <v>0</v>
      </c>
      <c r="M31" s="1">
        <f t="shared" si="3"/>
        <v>0</v>
      </c>
      <c r="N31" s="1">
        <f t="shared" si="4"/>
        <v>0</v>
      </c>
      <c r="O31" s="1">
        <f t="shared" si="5"/>
        <v>0</v>
      </c>
      <c r="P31" s="116">
        <f t="shared" si="6"/>
        <v>0</v>
      </c>
      <c r="Q31" s="93"/>
      <c r="R31" s="93"/>
    </row>
    <row r="32" spans="1:18" s="111" customFormat="1">
      <c r="A32" s="137">
        <v>21</v>
      </c>
      <c r="B32" s="137">
        <v>21</v>
      </c>
      <c r="C32" s="123" t="s">
        <v>62</v>
      </c>
      <c r="D32" s="124" t="s">
        <v>61</v>
      </c>
      <c r="E32" s="125">
        <f>E31</f>
        <v>396.2</v>
      </c>
      <c r="F32" s="112"/>
      <c r="G32" s="113"/>
      <c r="H32" s="4">
        <f t="shared" ref="H32" si="40">ROUND(G32*F32,2)</f>
        <v>0</v>
      </c>
      <c r="I32" s="118"/>
      <c r="J32" s="118"/>
      <c r="K32" s="114">
        <f t="shared" ref="K32" si="41">J32+I32+H32</f>
        <v>0</v>
      </c>
      <c r="L32" s="115">
        <f t="shared" ref="L32" si="42">ROUND(F32*E32,2)</f>
        <v>0</v>
      </c>
      <c r="M32" s="1">
        <f t="shared" ref="M32" si="43">ROUND(H32*E32,2)</f>
        <v>0</v>
      </c>
      <c r="N32" s="1">
        <f t="shared" ref="N32" si="44">ROUND(I32*E32,2)</f>
        <v>0</v>
      </c>
      <c r="O32" s="1">
        <f t="shared" ref="O32" si="45">ROUND(J32*E32,2)</f>
        <v>0</v>
      </c>
      <c r="P32" s="116">
        <f t="shared" ref="P32" si="46">ROUND(K32*E32,2)</f>
        <v>0</v>
      </c>
      <c r="Q32" s="93"/>
      <c r="R32" s="93"/>
    </row>
    <row r="33" spans="1:18" s="111" customFormat="1">
      <c r="A33" s="137">
        <v>22</v>
      </c>
      <c r="B33" s="137">
        <v>22</v>
      </c>
      <c r="C33" s="127" t="s">
        <v>76</v>
      </c>
      <c r="D33" s="124"/>
      <c r="E33" s="125"/>
      <c r="F33" s="112"/>
      <c r="G33" s="113"/>
      <c r="H33" s="4"/>
      <c r="I33" s="118"/>
      <c r="J33" s="118"/>
      <c r="K33" s="114"/>
      <c r="L33" s="115"/>
      <c r="M33" s="1"/>
      <c r="N33" s="1"/>
      <c r="O33" s="1"/>
      <c r="P33" s="116"/>
      <c r="Q33" s="93"/>
      <c r="R33" s="93"/>
    </row>
    <row r="34" spans="1:18" s="111" customFormat="1" ht="30">
      <c r="A34" s="137">
        <v>23</v>
      </c>
      <c r="B34" s="137">
        <v>23</v>
      </c>
      <c r="C34" s="123" t="s">
        <v>77</v>
      </c>
      <c r="D34" s="124" t="s">
        <v>26</v>
      </c>
      <c r="E34" s="125">
        <v>23</v>
      </c>
      <c r="F34" s="112"/>
      <c r="G34" s="113"/>
      <c r="H34" s="4">
        <f t="shared" ref="H34:H37" si="47">ROUND(G34*F34,2)</f>
        <v>0</v>
      </c>
      <c r="I34" s="118"/>
      <c r="J34" s="118"/>
      <c r="K34" s="114">
        <f t="shared" ref="K34:K37" si="48">J34+I34+H34</f>
        <v>0</v>
      </c>
      <c r="L34" s="115">
        <f t="shared" ref="L34:L37" si="49">ROUND(F34*E34,2)</f>
        <v>0</v>
      </c>
      <c r="M34" s="1">
        <f t="shared" ref="M34:M37" si="50">ROUND(H34*E34,2)</f>
        <v>0</v>
      </c>
      <c r="N34" s="1">
        <f t="shared" ref="N34:N37" si="51">ROUND(I34*E34,2)</f>
        <v>0</v>
      </c>
      <c r="O34" s="1">
        <f t="shared" ref="O34:O37" si="52">ROUND(J34*E34,2)</f>
        <v>0</v>
      </c>
      <c r="P34" s="116">
        <f t="shared" ref="P34:P37" si="53">ROUND(K34*E34,2)</f>
        <v>0</v>
      </c>
      <c r="Q34" s="93"/>
      <c r="R34" s="93"/>
    </row>
    <row r="35" spans="1:18" s="154" customFormat="1" ht="30">
      <c r="A35" s="137">
        <v>24</v>
      </c>
      <c r="B35" s="137">
        <v>24</v>
      </c>
      <c r="C35" s="156" t="s">
        <v>117</v>
      </c>
      <c r="D35" s="159" t="s">
        <v>26</v>
      </c>
      <c r="E35" s="160">
        <v>11</v>
      </c>
      <c r="F35" s="112"/>
      <c r="G35" s="113"/>
      <c r="H35" s="4">
        <f t="shared" ref="H35" si="54">ROUND(G35*F35,2)</f>
        <v>0</v>
      </c>
      <c r="I35" s="118"/>
      <c r="J35" s="118"/>
      <c r="K35" s="114">
        <f t="shared" ref="K35" si="55">J35+I35+H35</f>
        <v>0</v>
      </c>
      <c r="L35" s="115">
        <f t="shared" ref="L35" si="56">ROUND(F35*E35,2)</f>
        <v>0</v>
      </c>
      <c r="M35" s="1">
        <f t="shared" ref="M35" si="57">ROUND(H35*E35,2)</f>
        <v>0</v>
      </c>
      <c r="N35" s="1">
        <f t="shared" ref="N35" si="58">ROUND(I35*E35,2)</f>
        <v>0</v>
      </c>
      <c r="O35" s="1">
        <f t="shared" ref="O35" si="59">ROUND(J35*E35,2)</f>
        <v>0</v>
      </c>
      <c r="P35" s="116">
        <f t="shared" ref="P35" si="60">ROUND(K35*E35,2)</f>
        <v>0</v>
      </c>
      <c r="Q35" s="155"/>
      <c r="R35" s="155"/>
    </row>
    <row r="36" spans="1:18" s="111" customFormat="1">
      <c r="A36" s="137">
        <v>25</v>
      </c>
      <c r="B36" s="137">
        <v>25</v>
      </c>
      <c r="C36" s="123" t="s">
        <v>78</v>
      </c>
      <c r="D36" s="124" t="s">
        <v>108</v>
      </c>
      <c r="E36" s="125">
        <v>1</v>
      </c>
      <c r="F36" s="112"/>
      <c r="G36" s="113"/>
      <c r="H36" s="4">
        <f t="shared" si="47"/>
        <v>0</v>
      </c>
      <c r="I36" s="118"/>
      <c r="J36" s="118"/>
      <c r="K36" s="114">
        <f t="shared" si="48"/>
        <v>0</v>
      </c>
      <c r="L36" s="115">
        <f t="shared" si="49"/>
        <v>0</v>
      </c>
      <c r="M36" s="1">
        <f t="shared" si="50"/>
        <v>0</v>
      </c>
      <c r="N36" s="1">
        <f t="shared" si="51"/>
        <v>0</v>
      </c>
      <c r="O36" s="1">
        <f t="shared" si="52"/>
        <v>0</v>
      </c>
      <c r="P36" s="116">
        <f t="shared" si="53"/>
        <v>0</v>
      </c>
      <c r="Q36" s="93"/>
      <c r="R36" s="93"/>
    </row>
    <row r="37" spans="1:18" s="111" customFormat="1" ht="30">
      <c r="A37" s="137">
        <v>26</v>
      </c>
      <c r="B37" s="137">
        <v>26</v>
      </c>
      <c r="C37" s="123" t="s">
        <v>79</v>
      </c>
      <c r="D37" s="124" t="s">
        <v>83</v>
      </c>
      <c r="E37" s="125">
        <v>4</v>
      </c>
      <c r="F37" s="112"/>
      <c r="G37" s="113"/>
      <c r="H37" s="4">
        <f t="shared" si="47"/>
        <v>0</v>
      </c>
      <c r="I37" s="118"/>
      <c r="J37" s="118"/>
      <c r="K37" s="114">
        <f t="shared" si="48"/>
        <v>0</v>
      </c>
      <c r="L37" s="115">
        <f t="shared" si="49"/>
        <v>0</v>
      </c>
      <c r="M37" s="1">
        <f t="shared" si="50"/>
        <v>0</v>
      </c>
      <c r="N37" s="1">
        <f t="shared" si="51"/>
        <v>0</v>
      </c>
      <c r="O37" s="1">
        <f t="shared" si="52"/>
        <v>0</v>
      </c>
      <c r="P37" s="116">
        <f t="shared" si="53"/>
        <v>0</v>
      </c>
      <c r="Q37" s="93"/>
      <c r="R37" s="93"/>
    </row>
    <row r="38" spans="1:18" s="111" customFormat="1">
      <c r="A38" s="137">
        <v>27</v>
      </c>
      <c r="B38" s="137">
        <v>27</v>
      </c>
      <c r="C38" s="123" t="s">
        <v>81</v>
      </c>
      <c r="D38" s="124" t="s">
        <v>26</v>
      </c>
      <c r="E38" s="125">
        <v>12</v>
      </c>
      <c r="F38" s="112"/>
      <c r="G38" s="113"/>
      <c r="H38" s="4">
        <f t="shared" ref="H38" si="61">ROUND(G38*F38,2)</f>
        <v>0</v>
      </c>
      <c r="I38" s="118"/>
      <c r="J38" s="118"/>
      <c r="K38" s="114">
        <f t="shared" ref="K38" si="62">J38+I38+H38</f>
        <v>0</v>
      </c>
      <c r="L38" s="115">
        <f t="shared" ref="L38" si="63">ROUND(F38*E38,2)</f>
        <v>0</v>
      </c>
      <c r="M38" s="1">
        <f t="shared" ref="M38" si="64">ROUND(H38*E38,2)</f>
        <v>0</v>
      </c>
      <c r="N38" s="1">
        <f t="shared" ref="N38" si="65">ROUND(I38*E38,2)</f>
        <v>0</v>
      </c>
      <c r="O38" s="1">
        <f t="shared" ref="O38" si="66">ROUND(J38*E38,2)</f>
        <v>0</v>
      </c>
      <c r="P38" s="116">
        <f t="shared" ref="P38" si="67">ROUND(K38*E38,2)</f>
        <v>0</v>
      </c>
      <c r="Q38" s="93"/>
      <c r="R38" s="93"/>
    </row>
    <row r="39" spans="1:18" s="92" customFormat="1" ht="17.25" thickBot="1">
      <c r="A39" s="183" t="s">
        <v>64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41"/>
      <c r="L39" s="143">
        <f>SUM(L12:L38)</f>
        <v>0</v>
      </c>
      <c r="M39" s="143">
        <f t="shared" ref="M39:P39" si="68">SUM(M12:M38)</f>
        <v>0</v>
      </c>
      <c r="N39" s="143">
        <f t="shared" si="68"/>
        <v>0</v>
      </c>
      <c r="O39" s="143">
        <f t="shared" si="68"/>
        <v>0</v>
      </c>
      <c r="P39" s="143">
        <f t="shared" si="68"/>
        <v>0</v>
      </c>
    </row>
    <row r="40" spans="1:18" s="97" customFormat="1">
      <c r="C40" s="105"/>
      <c r="D40" s="121"/>
      <c r="E40" s="93"/>
      <c r="K40" s="106"/>
      <c r="L40" s="106"/>
      <c r="M40" s="106"/>
      <c r="N40" s="106"/>
    </row>
    <row r="41" spans="1:18" s="97" customFormat="1">
      <c r="C41" s="105"/>
      <c r="D41" s="107"/>
      <c r="E41" s="93"/>
      <c r="K41" s="105"/>
      <c r="L41" s="107"/>
      <c r="M41" s="107"/>
      <c r="N41" s="107"/>
    </row>
    <row r="42" spans="1:18">
      <c r="E42" s="163"/>
    </row>
    <row r="43" spans="1:18">
      <c r="E43" s="164"/>
    </row>
    <row r="44" spans="1:18">
      <c r="G44" s="77">
        <v>314.60000000000002</v>
      </c>
    </row>
  </sheetData>
  <mergeCells count="9">
    <mergeCell ref="A39:J39"/>
    <mergeCell ref="O5:P5"/>
    <mergeCell ref="A10:A11"/>
    <mergeCell ref="B10:B11"/>
    <mergeCell ref="C10:C11"/>
    <mergeCell ref="D10:D11"/>
    <mergeCell ref="E10:E11"/>
    <mergeCell ref="F10:K10"/>
    <mergeCell ref="L10:P10"/>
  </mergeCells>
  <conditionalFormatting sqref="I12 I20:I23 I31:I38">
    <cfRule type="cellIs" dxfId="35" priority="68" stopIfTrue="1" operator="equal">
      <formula>0</formula>
    </cfRule>
  </conditionalFormatting>
  <conditionalFormatting sqref="I13">
    <cfRule type="cellIs" dxfId="34" priority="49" stopIfTrue="1" operator="equal">
      <formula>0</formula>
    </cfRule>
  </conditionalFormatting>
  <conditionalFormatting sqref="I14">
    <cfRule type="cellIs" dxfId="33" priority="48" stopIfTrue="1" operator="equal">
      <formula>0</formula>
    </cfRule>
  </conditionalFormatting>
  <conditionalFormatting sqref="I18">
    <cfRule type="cellIs" dxfId="32" priority="38" stopIfTrue="1" operator="equal">
      <formula>0</formula>
    </cfRule>
  </conditionalFormatting>
  <conditionalFormatting sqref="I28 I30">
    <cfRule type="cellIs" dxfId="31" priority="37" stopIfTrue="1" operator="equal">
      <formula>0</formula>
    </cfRule>
  </conditionalFormatting>
  <conditionalFormatting sqref="I27">
    <cfRule type="cellIs" dxfId="30" priority="34" stopIfTrue="1" operator="equal">
      <formula>0</formula>
    </cfRule>
  </conditionalFormatting>
  <conditionalFormatting sqref="I19 I24">
    <cfRule type="cellIs" dxfId="29" priority="29" stopIfTrue="1" operator="equal">
      <formula>0</formula>
    </cfRule>
  </conditionalFormatting>
  <conditionalFormatting sqref="I25:I26">
    <cfRule type="cellIs" dxfId="28" priority="28" stopIfTrue="1" operator="equal">
      <formula>0</formula>
    </cfRule>
  </conditionalFormatting>
  <conditionalFormatting sqref="I15">
    <cfRule type="cellIs" dxfId="27" priority="16" stopIfTrue="1" operator="equal">
      <formula>0</formula>
    </cfRule>
  </conditionalFormatting>
  <conditionalFormatting sqref="C27">
    <cfRule type="cellIs" dxfId="26" priority="12" operator="equal">
      <formula>0</formula>
    </cfRule>
  </conditionalFormatting>
  <conditionalFormatting sqref="C28">
    <cfRule type="cellIs" dxfId="25" priority="11" operator="equal">
      <formula>0</formula>
    </cfRule>
  </conditionalFormatting>
  <conditionalFormatting sqref="I16:I17">
    <cfRule type="cellIs" dxfId="24" priority="7" stopIfTrue="1" operator="equal">
      <formula>0</formula>
    </cfRule>
  </conditionalFormatting>
  <conditionalFormatting sqref="C29">
    <cfRule type="cellIs" dxfId="23" priority="3" operator="equal">
      <formula>0</formula>
    </cfRule>
  </conditionalFormatting>
  <conditionalFormatting sqref="I29">
    <cfRule type="cellIs" dxfId="22" priority="1" stopIfTrue="1" operator="equal">
      <formula>0</formula>
    </cfRule>
  </conditionalFormatting>
  <printOptions horizontalCentered="1"/>
  <pageMargins left="0.7" right="0.7" top="0.75" bottom="0.75" header="0.3" footer="0.3"/>
  <pageSetup paperSize="9" scale="67" orientation="landscape" r:id="rId1"/>
  <headerFooter alignWithMargins="0"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P48"/>
  <sheetViews>
    <sheetView workbookViewId="0">
      <selection activeCell="S1" sqref="S1"/>
    </sheetView>
  </sheetViews>
  <sheetFormatPr defaultRowHeight="16.5"/>
  <cols>
    <col min="1" max="1" width="3.7109375" style="77" customWidth="1"/>
    <col min="2" max="2" width="5.7109375" style="77" customWidth="1"/>
    <col min="3" max="3" width="38.140625" style="77" customWidth="1"/>
    <col min="4" max="4" width="5.85546875" style="77" customWidth="1"/>
    <col min="5" max="5" width="7.7109375" style="77" customWidth="1"/>
    <col min="6" max="6" width="6.140625" style="77" customWidth="1"/>
    <col min="7" max="7" width="6.85546875" style="77" customWidth="1"/>
    <col min="8" max="8" width="7.140625" style="77" customWidth="1"/>
    <col min="9" max="9" width="7.42578125" style="77" customWidth="1"/>
    <col min="10" max="10" width="6.7109375" style="77" customWidth="1"/>
    <col min="11" max="11" width="7.28515625" style="77" customWidth="1"/>
    <col min="12" max="12" width="6.7109375" style="77" customWidth="1"/>
    <col min="13" max="13" width="9.42578125" style="77" customWidth="1"/>
    <col min="14" max="14" width="8.7109375" style="77" customWidth="1"/>
    <col min="15" max="15" width="7.7109375" style="77" customWidth="1"/>
    <col min="16" max="16" width="8.85546875" style="77" customWidth="1"/>
  </cols>
  <sheetData>
    <row r="1" spans="1:16">
      <c r="A1" s="108"/>
      <c r="B1" s="94"/>
      <c r="C1" s="94"/>
      <c r="D1" s="94"/>
      <c r="E1" s="94"/>
      <c r="F1" s="94"/>
      <c r="G1" s="94"/>
      <c r="H1" s="95" t="s">
        <v>24</v>
      </c>
      <c r="I1" s="96" t="s">
        <v>13</v>
      </c>
      <c r="J1" s="96"/>
      <c r="K1" s="96"/>
      <c r="L1" s="96"/>
      <c r="M1" s="96"/>
      <c r="N1" s="96"/>
      <c r="O1" s="96"/>
      <c r="P1" s="96"/>
    </row>
    <row r="2" spans="1:16">
      <c r="A2" s="79"/>
      <c r="B2" s="98"/>
      <c r="C2" s="98"/>
      <c r="D2" s="98"/>
      <c r="E2" s="98"/>
      <c r="F2" s="98"/>
      <c r="G2" s="98"/>
      <c r="H2" s="109" t="s">
        <v>84</v>
      </c>
      <c r="I2" s="98"/>
      <c r="J2" s="98"/>
      <c r="K2" s="98"/>
      <c r="L2" s="98"/>
      <c r="M2" s="98"/>
      <c r="N2" s="98"/>
      <c r="O2" s="98"/>
      <c r="P2" s="98"/>
    </row>
    <row r="3" spans="1:16">
      <c r="A3" s="78" t="s">
        <v>57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>
      <c r="A4" s="80" t="s">
        <v>67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>
      <c r="A5" s="78" t="s">
        <v>129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81"/>
      <c r="N5" s="78"/>
      <c r="O5" s="185"/>
      <c r="P5" s="185"/>
    </row>
    <row r="6" spans="1:16">
      <c r="A6" s="82" t="s">
        <v>58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>
      <c r="A7" s="99"/>
      <c r="B7" s="84"/>
      <c r="C7" s="79"/>
      <c r="D7" s="85"/>
      <c r="E7" s="79"/>
      <c r="F7" s="85"/>
      <c r="G7" s="85"/>
      <c r="H7" s="85"/>
      <c r="I7" s="85"/>
      <c r="J7" s="85"/>
      <c r="K7" s="97"/>
      <c r="L7" s="97" t="s">
        <v>29</v>
      </c>
      <c r="M7" s="97"/>
      <c r="N7" s="86">
        <f>P46</f>
        <v>0</v>
      </c>
      <c r="O7" s="97" t="s">
        <v>30</v>
      </c>
      <c r="P7" s="97"/>
    </row>
    <row r="8" spans="1:16">
      <c r="A8" s="100"/>
      <c r="B8" s="84"/>
      <c r="C8" s="83"/>
      <c r="D8" s="101"/>
      <c r="E8" s="101"/>
      <c r="F8" s="101"/>
      <c r="G8" s="101"/>
      <c r="H8" s="102"/>
      <c r="I8" s="102"/>
      <c r="J8" s="102"/>
      <c r="K8" s="79"/>
      <c r="L8" s="87" t="s">
        <v>116</v>
      </c>
      <c r="M8" s="97"/>
      <c r="N8" s="88"/>
      <c r="O8" s="89"/>
      <c r="P8" s="103"/>
    </row>
    <row r="9" spans="1:16" ht="17.25" thickBot="1">
      <c r="A9" s="104"/>
      <c r="B9" s="101"/>
      <c r="C9" s="79"/>
      <c r="D9" s="101"/>
      <c r="E9" s="101"/>
      <c r="F9" s="101"/>
      <c r="G9" s="101"/>
      <c r="H9" s="102"/>
      <c r="I9" s="102"/>
      <c r="J9" s="102"/>
      <c r="K9" s="79"/>
      <c r="L9" s="79"/>
      <c r="M9" s="89"/>
      <c r="N9" s="88"/>
      <c r="O9" s="89"/>
      <c r="P9" s="103"/>
    </row>
    <row r="10" spans="1:16">
      <c r="A10" s="186" t="s">
        <v>4</v>
      </c>
      <c r="B10" s="188" t="s">
        <v>9</v>
      </c>
      <c r="C10" s="190" t="s">
        <v>15</v>
      </c>
      <c r="D10" s="186" t="s">
        <v>42</v>
      </c>
      <c r="E10" s="192" t="s">
        <v>43</v>
      </c>
      <c r="F10" s="192" t="s">
        <v>11</v>
      </c>
      <c r="G10" s="192"/>
      <c r="H10" s="192"/>
      <c r="I10" s="192"/>
      <c r="J10" s="192"/>
      <c r="K10" s="194"/>
      <c r="L10" s="186" t="s">
        <v>12</v>
      </c>
      <c r="M10" s="192"/>
      <c r="N10" s="192"/>
      <c r="O10" s="192"/>
      <c r="P10" s="195"/>
    </row>
    <row r="11" spans="1:16" ht="99">
      <c r="A11" s="187"/>
      <c r="B11" s="189"/>
      <c r="C11" s="191"/>
      <c r="D11" s="187"/>
      <c r="E11" s="193"/>
      <c r="F11" s="131" t="s">
        <v>16</v>
      </c>
      <c r="G11" s="132" t="s">
        <v>22</v>
      </c>
      <c r="H11" s="132" t="s">
        <v>17</v>
      </c>
      <c r="I11" s="133" t="s">
        <v>28</v>
      </c>
      <c r="J11" s="133" t="s">
        <v>18</v>
      </c>
      <c r="K11" s="134" t="s">
        <v>19</v>
      </c>
      <c r="L11" s="135" t="s">
        <v>10</v>
      </c>
      <c r="M11" s="132" t="s">
        <v>17</v>
      </c>
      <c r="N11" s="133" t="s">
        <v>28</v>
      </c>
      <c r="O11" s="133" t="s">
        <v>18</v>
      </c>
      <c r="P11" s="136" t="s">
        <v>20</v>
      </c>
    </row>
    <row r="12" spans="1:16">
      <c r="A12" s="137">
        <v>1</v>
      </c>
      <c r="B12" s="137">
        <v>1</v>
      </c>
      <c r="C12" s="138" t="s">
        <v>115</v>
      </c>
      <c r="D12" s="139"/>
      <c r="E12" s="1"/>
      <c r="F12" s="3"/>
      <c r="G12" s="119"/>
      <c r="H12" s="4"/>
      <c r="I12" s="5"/>
      <c r="J12" s="5"/>
      <c r="K12" s="114"/>
      <c r="L12" s="142"/>
      <c r="M12" s="140"/>
      <c r="N12" s="140"/>
      <c r="O12" s="140"/>
      <c r="P12" s="122"/>
    </row>
    <row r="13" spans="1:16">
      <c r="A13" s="137">
        <v>2</v>
      </c>
      <c r="B13" s="137">
        <v>2</v>
      </c>
      <c r="C13" s="123" t="s">
        <v>69</v>
      </c>
      <c r="D13" s="124" t="s">
        <v>61</v>
      </c>
      <c r="E13" s="125">
        <f>27+16.1+25.4+15.9+6.8+18.3+26.5</f>
        <v>136</v>
      </c>
      <c r="F13" s="3"/>
      <c r="G13" s="113"/>
      <c r="H13" s="4">
        <f t="shared" ref="H13:H41" si="0">ROUND(G13*F13,2)</f>
        <v>0</v>
      </c>
      <c r="I13" s="5"/>
      <c r="J13" s="5"/>
      <c r="K13" s="114">
        <f t="shared" ref="K13:K41" si="1">J13+I13+H13</f>
        <v>0</v>
      </c>
      <c r="L13" s="115">
        <f t="shared" ref="L13:L41" si="2">ROUND(F13*E13,2)</f>
        <v>0</v>
      </c>
      <c r="M13" s="1">
        <f t="shared" ref="M13:M41" si="3">ROUND(H13*E13,2)</f>
        <v>0</v>
      </c>
      <c r="N13" s="1">
        <f t="shared" ref="N13:N41" si="4">ROUND(I13*E13,2)</f>
        <v>0</v>
      </c>
      <c r="O13" s="1">
        <f t="shared" ref="O13:O41" si="5">ROUND(J13*E13,2)</f>
        <v>0</v>
      </c>
      <c r="P13" s="116">
        <f t="shared" ref="P13:P41" si="6">ROUND(K13*E13,2)</f>
        <v>0</v>
      </c>
    </row>
    <row r="14" spans="1:16">
      <c r="A14" s="137">
        <v>3</v>
      </c>
      <c r="B14" s="137">
        <v>3</v>
      </c>
      <c r="C14" s="123" t="s">
        <v>59</v>
      </c>
      <c r="D14" s="124" t="s">
        <v>80</v>
      </c>
      <c r="E14" s="125">
        <v>132.5</v>
      </c>
      <c r="F14" s="117"/>
      <c r="G14" s="113"/>
      <c r="H14" s="4">
        <f t="shared" si="0"/>
        <v>0</v>
      </c>
      <c r="I14" s="118"/>
      <c r="J14" s="118"/>
      <c r="K14" s="114">
        <f t="shared" si="1"/>
        <v>0</v>
      </c>
      <c r="L14" s="115">
        <f t="shared" si="2"/>
        <v>0</v>
      </c>
      <c r="M14" s="1">
        <f t="shared" si="3"/>
        <v>0</v>
      </c>
      <c r="N14" s="1">
        <f t="shared" si="4"/>
        <v>0</v>
      </c>
      <c r="O14" s="1">
        <f t="shared" si="5"/>
        <v>0</v>
      </c>
      <c r="P14" s="116">
        <f t="shared" si="6"/>
        <v>0</v>
      </c>
    </row>
    <row r="15" spans="1:16">
      <c r="A15" s="137">
        <v>4</v>
      </c>
      <c r="B15" s="137">
        <v>4</v>
      </c>
      <c r="C15" s="156" t="s">
        <v>101</v>
      </c>
      <c r="D15" s="159" t="s">
        <v>61</v>
      </c>
      <c r="E15" s="160">
        <v>6.8</v>
      </c>
      <c r="F15" s="117"/>
      <c r="G15" s="113"/>
      <c r="H15" s="4">
        <f t="shared" ref="H15" si="7">ROUND(G15*F15,2)</f>
        <v>0</v>
      </c>
      <c r="I15" s="118"/>
      <c r="J15" s="118"/>
      <c r="K15" s="114">
        <f t="shared" ref="K15" si="8">J15+I15+H15</f>
        <v>0</v>
      </c>
      <c r="L15" s="115">
        <f t="shared" ref="L15" si="9">ROUND(F15*E15,2)</f>
        <v>0</v>
      </c>
      <c r="M15" s="1">
        <f t="shared" ref="M15" si="10">ROUND(H15*E15,2)</f>
        <v>0</v>
      </c>
      <c r="N15" s="1">
        <f t="shared" ref="N15" si="11">ROUND(I15*E15,2)</f>
        <v>0</v>
      </c>
      <c r="O15" s="1">
        <f t="shared" ref="O15" si="12">ROUND(J15*E15,2)</f>
        <v>0</v>
      </c>
      <c r="P15" s="116">
        <f t="shared" ref="P15" si="13">ROUND(K15*E15,2)</f>
        <v>0</v>
      </c>
    </row>
    <row r="16" spans="1:16">
      <c r="A16" s="137">
        <v>5</v>
      </c>
      <c r="B16" s="137">
        <v>5</v>
      </c>
      <c r="C16" s="126" t="s">
        <v>70</v>
      </c>
      <c r="D16" s="124" t="s">
        <v>26</v>
      </c>
      <c r="E16" s="125">
        <v>12</v>
      </c>
      <c r="F16" s="117"/>
      <c r="G16" s="113"/>
      <c r="H16" s="4">
        <f t="shared" si="0"/>
        <v>0</v>
      </c>
      <c r="I16" s="118"/>
      <c r="J16" s="118"/>
      <c r="K16" s="114">
        <f t="shared" si="1"/>
        <v>0</v>
      </c>
      <c r="L16" s="115">
        <f t="shared" si="2"/>
        <v>0</v>
      </c>
      <c r="M16" s="1">
        <f t="shared" si="3"/>
        <v>0</v>
      </c>
      <c r="N16" s="1">
        <f t="shared" si="4"/>
        <v>0</v>
      </c>
      <c r="O16" s="1">
        <f t="shared" si="5"/>
        <v>0</v>
      </c>
      <c r="P16" s="116">
        <f t="shared" si="6"/>
        <v>0</v>
      </c>
    </row>
    <row r="17" spans="1:16">
      <c r="A17" s="137">
        <v>6</v>
      </c>
      <c r="B17" s="137">
        <v>6</v>
      </c>
      <c r="C17" s="127" t="s">
        <v>60</v>
      </c>
      <c r="D17" s="124"/>
      <c r="E17" s="125"/>
      <c r="F17" s="117"/>
      <c r="G17" s="113"/>
      <c r="H17" s="4"/>
      <c r="I17" s="118"/>
      <c r="J17" s="118"/>
      <c r="K17" s="114"/>
      <c r="L17" s="115"/>
      <c r="M17" s="1"/>
      <c r="N17" s="1"/>
      <c r="O17" s="1"/>
      <c r="P17" s="116"/>
    </row>
    <row r="18" spans="1:16" ht="30">
      <c r="A18" s="137">
        <v>7</v>
      </c>
      <c r="B18" s="137">
        <v>7</v>
      </c>
      <c r="C18" s="156" t="s">
        <v>90</v>
      </c>
      <c r="D18" s="159" t="s">
        <v>26</v>
      </c>
      <c r="E18" s="160">
        <v>1</v>
      </c>
      <c r="F18" s="117"/>
      <c r="G18" s="113"/>
      <c r="H18" s="4">
        <f t="shared" ref="H18:H24" si="14">ROUND(G18*F18,2)</f>
        <v>0</v>
      </c>
      <c r="I18" s="5"/>
      <c r="J18" s="5"/>
      <c r="K18" s="114">
        <f t="shared" ref="K18:K24" si="15">J18+I18+H18</f>
        <v>0</v>
      </c>
      <c r="L18" s="115">
        <f t="shared" ref="L18:L24" si="16">ROUND(F18*E18,2)</f>
        <v>0</v>
      </c>
      <c r="M18" s="1">
        <f t="shared" ref="M18:M24" si="17">ROUND(H18*E18,2)</f>
        <v>0</v>
      </c>
      <c r="N18" s="1">
        <f t="shared" ref="N18:N24" si="18">ROUND(I18*E18,2)</f>
        <v>0</v>
      </c>
      <c r="O18" s="1">
        <f t="shared" ref="O18:O24" si="19">ROUND(J18*E18,2)</f>
        <v>0</v>
      </c>
      <c r="P18" s="116">
        <f t="shared" ref="P18:P24" si="20">ROUND(K18*E18,2)</f>
        <v>0</v>
      </c>
    </row>
    <row r="19" spans="1:16" ht="30">
      <c r="A19" s="137">
        <v>8</v>
      </c>
      <c r="B19" s="137">
        <v>8</v>
      </c>
      <c r="C19" s="156" t="s">
        <v>91</v>
      </c>
      <c r="D19" s="159" t="s">
        <v>26</v>
      </c>
      <c r="E19" s="160">
        <v>1</v>
      </c>
      <c r="F19" s="117"/>
      <c r="G19" s="113"/>
      <c r="H19" s="4">
        <f t="shared" si="14"/>
        <v>0</v>
      </c>
      <c r="I19" s="5"/>
      <c r="J19" s="5"/>
      <c r="K19" s="114">
        <f t="shared" si="15"/>
        <v>0</v>
      </c>
      <c r="L19" s="115">
        <f t="shared" si="16"/>
        <v>0</v>
      </c>
      <c r="M19" s="1">
        <f t="shared" si="17"/>
        <v>0</v>
      </c>
      <c r="N19" s="1">
        <f t="shared" si="18"/>
        <v>0</v>
      </c>
      <c r="O19" s="1">
        <f t="shared" si="19"/>
        <v>0</v>
      </c>
      <c r="P19" s="116">
        <f t="shared" si="20"/>
        <v>0</v>
      </c>
    </row>
    <row r="20" spans="1:16" ht="30">
      <c r="A20" s="137">
        <v>9</v>
      </c>
      <c r="B20" s="137">
        <v>9</v>
      </c>
      <c r="C20" s="156" t="s">
        <v>110</v>
      </c>
      <c r="D20" s="159" t="s">
        <v>61</v>
      </c>
      <c r="E20" s="160">
        <v>10.9</v>
      </c>
      <c r="F20" s="117"/>
      <c r="G20" s="113"/>
      <c r="H20" s="4">
        <f t="shared" si="14"/>
        <v>0</v>
      </c>
      <c r="I20" s="5"/>
      <c r="J20" s="5"/>
      <c r="K20" s="114">
        <f t="shared" si="15"/>
        <v>0</v>
      </c>
      <c r="L20" s="115">
        <f t="shared" si="16"/>
        <v>0</v>
      </c>
      <c r="M20" s="1">
        <f t="shared" si="17"/>
        <v>0</v>
      </c>
      <c r="N20" s="1">
        <f t="shared" si="18"/>
        <v>0</v>
      </c>
      <c r="O20" s="1">
        <f t="shared" si="19"/>
        <v>0</v>
      </c>
      <c r="P20" s="116">
        <f t="shared" si="20"/>
        <v>0</v>
      </c>
    </row>
    <row r="21" spans="1:16" ht="30">
      <c r="A21" s="137">
        <v>10</v>
      </c>
      <c r="B21" s="137">
        <v>10</v>
      </c>
      <c r="C21" s="156" t="s">
        <v>91</v>
      </c>
      <c r="D21" s="159" t="s">
        <v>26</v>
      </c>
      <c r="E21" s="160">
        <v>1</v>
      </c>
      <c r="F21" s="117"/>
      <c r="G21" s="113"/>
      <c r="H21" s="4">
        <f t="shared" si="14"/>
        <v>0</v>
      </c>
      <c r="I21" s="5"/>
      <c r="J21" s="5"/>
      <c r="K21" s="114">
        <f t="shared" si="15"/>
        <v>0</v>
      </c>
      <c r="L21" s="115">
        <f t="shared" si="16"/>
        <v>0</v>
      </c>
      <c r="M21" s="1">
        <f t="shared" si="17"/>
        <v>0</v>
      </c>
      <c r="N21" s="1">
        <f t="shared" si="18"/>
        <v>0</v>
      </c>
      <c r="O21" s="1">
        <f t="shared" si="19"/>
        <v>0</v>
      </c>
      <c r="P21" s="116">
        <f t="shared" si="20"/>
        <v>0</v>
      </c>
    </row>
    <row r="22" spans="1:16" ht="30">
      <c r="A22" s="137">
        <v>11</v>
      </c>
      <c r="B22" s="137">
        <v>11</v>
      </c>
      <c r="C22" s="156" t="s">
        <v>109</v>
      </c>
      <c r="D22" s="159" t="s">
        <v>61</v>
      </c>
      <c r="E22" s="160">
        <v>5.4</v>
      </c>
      <c r="F22" s="117"/>
      <c r="G22" s="113"/>
      <c r="H22" s="4">
        <f t="shared" si="14"/>
        <v>0</v>
      </c>
      <c r="I22" s="5"/>
      <c r="J22" s="5"/>
      <c r="K22" s="114">
        <f t="shared" si="15"/>
        <v>0</v>
      </c>
      <c r="L22" s="115">
        <f t="shared" si="16"/>
        <v>0</v>
      </c>
      <c r="M22" s="1">
        <f t="shared" si="17"/>
        <v>0</v>
      </c>
      <c r="N22" s="1">
        <f t="shared" si="18"/>
        <v>0</v>
      </c>
      <c r="O22" s="1">
        <f t="shared" si="19"/>
        <v>0</v>
      </c>
      <c r="P22" s="116">
        <f t="shared" si="20"/>
        <v>0</v>
      </c>
    </row>
    <row r="23" spans="1:16" ht="30">
      <c r="A23" s="137">
        <v>12</v>
      </c>
      <c r="B23" s="137">
        <v>12</v>
      </c>
      <c r="C23" s="156" t="s">
        <v>106</v>
      </c>
      <c r="D23" s="159" t="s">
        <v>26</v>
      </c>
      <c r="E23" s="160">
        <v>1</v>
      </c>
      <c r="F23" s="117"/>
      <c r="G23" s="113"/>
      <c r="H23" s="4">
        <f t="shared" si="14"/>
        <v>0</v>
      </c>
      <c r="I23" s="5"/>
      <c r="J23" s="5"/>
      <c r="K23" s="114">
        <f t="shared" si="15"/>
        <v>0</v>
      </c>
      <c r="L23" s="115">
        <f t="shared" si="16"/>
        <v>0</v>
      </c>
      <c r="M23" s="1">
        <f t="shared" si="17"/>
        <v>0</v>
      </c>
      <c r="N23" s="1">
        <f t="shared" si="18"/>
        <v>0</v>
      </c>
      <c r="O23" s="1">
        <f t="shared" si="19"/>
        <v>0</v>
      </c>
      <c r="P23" s="116">
        <f t="shared" si="20"/>
        <v>0</v>
      </c>
    </row>
    <row r="24" spans="1:16">
      <c r="A24" s="137">
        <v>13</v>
      </c>
      <c r="B24" s="137">
        <v>13</v>
      </c>
      <c r="C24" s="156" t="s">
        <v>92</v>
      </c>
      <c r="D24" s="159" t="s">
        <v>26</v>
      </c>
      <c r="E24" s="160">
        <v>12</v>
      </c>
      <c r="F24" s="117"/>
      <c r="G24" s="113"/>
      <c r="H24" s="4">
        <f t="shared" si="14"/>
        <v>0</v>
      </c>
      <c r="I24" s="5"/>
      <c r="J24" s="5"/>
      <c r="K24" s="114">
        <f t="shared" si="15"/>
        <v>0</v>
      </c>
      <c r="L24" s="115">
        <f t="shared" si="16"/>
        <v>0</v>
      </c>
      <c r="M24" s="1">
        <f t="shared" si="17"/>
        <v>0</v>
      </c>
      <c r="N24" s="1">
        <f t="shared" si="18"/>
        <v>0</v>
      </c>
      <c r="O24" s="1">
        <f t="shared" si="19"/>
        <v>0</v>
      </c>
      <c r="P24" s="116">
        <f t="shared" si="20"/>
        <v>0</v>
      </c>
    </row>
    <row r="25" spans="1:16">
      <c r="A25" s="137">
        <v>14</v>
      </c>
      <c r="B25" s="137">
        <v>14</v>
      </c>
      <c r="C25" s="128" t="s">
        <v>71</v>
      </c>
      <c r="D25" s="124" t="s">
        <v>26</v>
      </c>
      <c r="E25" s="125">
        <v>4</v>
      </c>
      <c r="F25" s="3"/>
      <c r="G25" s="113"/>
      <c r="H25" s="4">
        <f t="shared" si="0"/>
        <v>0</v>
      </c>
      <c r="I25" s="5"/>
      <c r="J25" s="5"/>
      <c r="K25" s="114">
        <f t="shared" si="1"/>
        <v>0</v>
      </c>
      <c r="L25" s="115">
        <f t="shared" si="2"/>
        <v>0</v>
      </c>
      <c r="M25" s="1">
        <f t="shared" si="3"/>
        <v>0</v>
      </c>
      <c r="N25" s="1">
        <f t="shared" si="4"/>
        <v>0</v>
      </c>
      <c r="O25" s="1">
        <f t="shared" si="5"/>
        <v>0</v>
      </c>
      <c r="P25" s="116">
        <f t="shared" si="6"/>
        <v>0</v>
      </c>
    </row>
    <row r="26" spans="1:16">
      <c r="A26" s="137">
        <v>15</v>
      </c>
      <c r="B26" s="137">
        <v>15</v>
      </c>
      <c r="C26" s="127" t="s">
        <v>52</v>
      </c>
      <c r="D26" s="124"/>
      <c r="E26" s="125"/>
      <c r="F26" s="3"/>
      <c r="G26" s="113"/>
      <c r="H26" s="4"/>
      <c r="I26" s="5"/>
      <c r="J26" s="5"/>
      <c r="K26" s="114"/>
      <c r="L26" s="115"/>
      <c r="M26" s="1"/>
      <c r="N26" s="1"/>
      <c r="O26" s="1"/>
      <c r="P26" s="116"/>
    </row>
    <row r="27" spans="1:16" ht="45">
      <c r="A27" s="137">
        <v>16</v>
      </c>
      <c r="B27" s="137">
        <v>16</v>
      </c>
      <c r="C27" s="123" t="s">
        <v>72</v>
      </c>
      <c r="D27" s="124" t="s">
        <v>61</v>
      </c>
      <c r="E27" s="125">
        <v>332.3</v>
      </c>
      <c r="F27" s="3"/>
      <c r="G27" s="113"/>
      <c r="H27" s="4">
        <f t="shared" si="0"/>
        <v>0</v>
      </c>
      <c r="I27" s="5"/>
      <c r="J27" s="5"/>
      <c r="K27" s="114">
        <f t="shared" si="1"/>
        <v>0</v>
      </c>
      <c r="L27" s="115">
        <f t="shared" si="2"/>
        <v>0</v>
      </c>
      <c r="M27" s="1">
        <f t="shared" si="3"/>
        <v>0</v>
      </c>
      <c r="N27" s="1">
        <f t="shared" si="4"/>
        <v>0</v>
      </c>
      <c r="O27" s="1">
        <f t="shared" si="5"/>
        <v>0</v>
      </c>
      <c r="P27" s="116">
        <f t="shared" si="6"/>
        <v>0</v>
      </c>
    </row>
    <row r="28" spans="1:16" ht="30">
      <c r="A28" s="137">
        <v>17</v>
      </c>
      <c r="B28" s="137">
        <v>17</v>
      </c>
      <c r="C28" s="123" t="s">
        <v>73</v>
      </c>
      <c r="D28" s="124" t="s">
        <v>61</v>
      </c>
      <c r="E28" s="125">
        <f>E27</f>
        <v>332.3</v>
      </c>
      <c r="F28" s="3"/>
      <c r="G28" s="113"/>
      <c r="H28" s="4">
        <f t="shared" si="0"/>
        <v>0</v>
      </c>
      <c r="I28" s="5"/>
      <c r="J28" s="5"/>
      <c r="K28" s="114">
        <f t="shared" si="1"/>
        <v>0</v>
      </c>
      <c r="L28" s="115">
        <f t="shared" si="2"/>
        <v>0</v>
      </c>
      <c r="M28" s="1">
        <f t="shared" si="3"/>
        <v>0</v>
      </c>
      <c r="N28" s="1">
        <f t="shared" si="4"/>
        <v>0</v>
      </c>
      <c r="O28" s="1">
        <f t="shared" si="5"/>
        <v>0</v>
      </c>
      <c r="P28" s="116">
        <f t="shared" si="6"/>
        <v>0</v>
      </c>
    </row>
    <row r="29" spans="1:16">
      <c r="A29" s="137">
        <v>18</v>
      </c>
      <c r="B29" s="137">
        <v>18</v>
      </c>
      <c r="C29" s="158" t="s">
        <v>93</v>
      </c>
      <c r="D29" s="159" t="s">
        <v>61</v>
      </c>
      <c r="E29" s="160">
        <v>17</v>
      </c>
      <c r="F29" s="3"/>
      <c r="G29" s="113"/>
      <c r="H29" s="4">
        <f t="shared" si="0"/>
        <v>0</v>
      </c>
      <c r="I29" s="5"/>
      <c r="J29" s="5"/>
      <c r="K29" s="114">
        <f t="shared" ref="K29" si="21">J29+I29+H29</f>
        <v>0</v>
      </c>
      <c r="L29" s="115">
        <f t="shared" ref="L29" si="22">ROUND(F29*E29,2)</f>
        <v>0</v>
      </c>
      <c r="M29" s="1">
        <f t="shared" ref="M29" si="23">ROUND(H29*E29,2)</f>
        <v>0</v>
      </c>
      <c r="N29" s="1">
        <f t="shared" ref="N29" si="24">ROUND(I29*E29,2)</f>
        <v>0</v>
      </c>
      <c r="O29" s="1">
        <f t="shared" ref="O29" si="25">ROUND(J29*E29,2)</f>
        <v>0</v>
      </c>
      <c r="P29" s="116">
        <f t="shared" ref="P29" si="26">ROUND(K29*E29,2)</f>
        <v>0</v>
      </c>
    </row>
    <row r="30" spans="1:16">
      <c r="A30" s="137">
        <v>19</v>
      </c>
      <c r="B30" s="137">
        <v>19</v>
      </c>
      <c r="C30" s="127" t="s">
        <v>53</v>
      </c>
      <c r="D30" s="124"/>
      <c r="E30" s="125"/>
      <c r="F30" s="2"/>
      <c r="G30" s="113"/>
      <c r="H30" s="4"/>
      <c r="I30" s="2"/>
      <c r="J30" s="2"/>
      <c r="K30" s="114"/>
      <c r="L30" s="115"/>
      <c r="M30" s="1"/>
      <c r="N30" s="1"/>
      <c r="O30" s="1"/>
      <c r="P30" s="116"/>
    </row>
    <row r="31" spans="1:16">
      <c r="A31" s="137">
        <v>20</v>
      </c>
      <c r="B31" s="137">
        <v>20</v>
      </c>
      <c r="C31" s="156" t="s">
        <v>105</v>
      </c>
      <c r="D31" s="124" t="s">
        <v>61</v>
      </c>
      <c r="E31" s="125">
        <v>136</v>
      </c>
      <c r="F31" s="120"/>
      <c r="G31" s="113"/>
      <c r="H31" s="4">
        <f t="shared" ref="H31" si="27">ROUND(G31*F31,2)</f>
        <v>0</v>
      </c>
      <c r="I31" s="120"/>
      <c r="J31" s="120"/>
      <c r="K31" s="114">
        <f t="shared" ref="K31" si="28">J31+I31+H31</f>
        <v>0</v>
      </c>
      <c r="L31" s="115">
        <f t="shared" ref="L31" si="29">ROUND(F31*E31,2)</f>
        <v>0</v>
      </c>
      <c r="M31" s="1">
        <f t="shared" ref="M31" si="30">ROUND(H31*E31,2)</f>
        <v>0</v>
      </c>
      <c r="N31" s="1">
        <f t="shared" ref="N31" si="31">ROUND(I31*E31,2)</f>
        <v>0</v>
      </c>
      <c r="O31" s="1">
        <f t="shared" ref="O31" si="32">ROUND(J31*E31,2)</f>
        <v>0</v>
      </c>
      <c r="P31" s="116">
        <f t="shared" ref="P31" si="33">ROUND(K31*E31,2)</f>
        <v>0</v>
      </c>
    </row>
    <row r="32" spans="1:16" ht="27.75" customHeight="1">
      <c r="A32" s="137">
        <v>21</v>
      </c>
      <c r="B32" s="137">
        <v>21</v>
      </c>
      <c r="C32" s="129" t="s">
        <v>126</v>
      </c>
      <c r="D32" s="124" t="s">
        <v>61</v>
      </c>
      <c r="E32" s="125">
        <f>E13</f>
        <v>136</v>
      </c>
      <c r="F32" s="120"/>
      <c r="G32" s="113"/>
      <c r="H32" s="4">
        <f t="shared" si="0"/>
        <v>0</v>
      </c>
      <c r="I32" s="120"/>
      <c r="J32" s="120"/>
      <c r="K32" s="114">
        <f t="shared" si="1"/>
        <v>0</v>
      </c>
      <c r="L32" s="115">
        <f t="shared" si="2"/>
        <v>0</v>
      </c>
      <c r="M32" s="1">
        <f t="shared" si="3"/>
        <v>0</v>
      </c>
      <c r="N32" s="1">
        <f t="shared" si="4"/>
        <v>0</v>
      </c>
      <c r="O32" s="1">
        <f t="shared" si="5"/>
        <v>0</v>
      </c>
      <c r="P32" s="116">
        <f t="shared" si="6"/>
        <v>0</v>
      </c>
    </row>
    <row r="33" spans="1:16">
      <c r="A33" s="137">
        <v>22</v>
      </c>
      <c r="B33" s="137">
        <v>22</v>
      </c>
      <c r="C33" s="162" t="s">
        <v>94</v>
      </c>
      <c r="D33" s="159" t="s">
        <v>61</v>
      </c>
      <c r="E33" s="160">
        <v>3.3</v>
      </c>
      <c r="F33" s="3"/>
      <c r="G33" s="113"/>
      <c r="H33" s="4">
        <f t="shared" ref="H33" si="34">ROUND(G33*F33,2)</f>
        <v>0</v>
      </c>
      <c r="I33" s="5"/>
      <c r="J33" s="5"/>
      <c r="K33" s="114">
        <f t="shared" si="1"/>
        <v>0</v>
      </c>
      <c r="L33" s="115">
        <f t="shared" si="2"/>
        <v>0</v>
      </c>
      <c r="M33" s="1">
        <f t="shared" si="3"/>
        <v>0</v>
      </c>
      <c r="N33" s="1">
        <f t="shared" si="4"/>
        <v>0</v>
      </c>
      <c r="O33" s="1">
        <f t="shared" si="5"/>
        <v>0</v>
      </c>
      <c r="P33" s="116">
        <f t="shared" si="6"/>
        <v>0</v>
      </c>
    </row>
    <row r="34" spans="1:16">
      <c r="A34" s="137">
        <v>23</v>
      </c>
      <c r="B34" s="137">
        <v>23</v>
      </c>
      <c r="C34" s="162" t="s">
        <v>95</v>
      </c>
      <c r="D34" s="159" t="s">
        <v>61</v>
      </c>
      <c r="E34" s="160">
        <v>6.8</v>
      </c>
      <c r="F34" s="3"/>
      <c r="G34" s="113"/>
      <c r="H34" s="4">
        <f t="shared" ref="H34:H35" si="35">ROUND(G34*F34,2)</f>
        <v>0</v>
      </c>
      <c r="I34" s="5"/>
      <c r="J34" s="5"/>
      <c r="K34" s="114">
        <f t="shared" ref="K34:K35" si="36">J34+I34+H34</f>
        <v>0</v>
      </c>
      <c r="L34" s="115">
        <f t="shared" ref="L34:L35" si="37">ROUND(F34*E34,2)</f>
        <v>0</v>
      </c>
      <c r="M34" s="1">
        <f t="shared" ref="M34:M35" si="38">ROUND(H34*E34,2)</f>
        <v>0</v>
      </c>
      <c r="N34" s="1">
        <f t="shared" ref="N34:N35" si="39">ROUND(I34*E34,2)</f>
        <v>0</v>
      </c>
      <c r="O34" s="1">
        <f t="shared" ref="O34:O35" si="40">ROUND(J34*E34,2)</f>
        <v>0</v>
      </c>
      <c r="P34" s="116">
        <f t="shared" ref="P34:P35" si="41">ROUND(K34*E34,2)</f>
        <v>0</v>
      </c>
    </row>
    <row r="35" spans="1:16">
      <c r="A35" s="137">
        <v>24</v>
      </c>
      <c r="B35" s="137">
        <v>24</v>
      </c>
      <c r="C35" s="162" t="s">
        <v>96</v>
      </c>
      <c r="D35" s="159" t="s">
        <v>61</v>
      </c>
      <c r="E35" s="160">
        <v>6.8</v>
      </c>
      <c r="F35" s="3"/>
      <c r="G35" s="113"/>
      <c r="H35" s="4">
        <f t="shared" si="35"/>
        <v>0</v>
      </c>
      <c r="I35" s="5"/>
      <c r="J35" s="5"/>
      <c r="K35" s="114">
        <f t="shared" si="36"/>
        <v>0</v>
      </c>
      <c r="L35" s="115">
        <f t="shared" si="37"/>
        <v>0</v>
      </c>
      <c r="M35" s="1">
        <f t="shared" si="38"/>
        <v>0</v>
      </c>
      <c r="N35" s="1">
        <f t="shared" si="39"/>
        <v>0</v>
      </c>
      <c r="O35" s="1">
        <f t="shared" si="40"/>
        <v>0</v>
      </c>
      <c r="P35" s="116">
        <f t="shared" si="41"/>
        <v>0</v>
      </c>
    </row>
    <row r="36" spans="1:16" ht="30">
      <c r="A36" s="137">
        <v>25</v>
      </c>
      <c r="B36" s="137">
        <v>25</v>
      </c>
      <c r="C36" s="128" t="s">
        <v>44</v>
      </c>
      <c r="D36" s="124" t="s">
        <v>80</v>
      </c>
      <c r="E36" s="125">
        <f>E14</f>
        <v>132.5</v>
      </c>
      <c r="F36" s="117"/>
      <c r="G36" s="113"/>
      <c r="H36" s="4">
        <f t="shared" si="0"/>
        <v>0</v>
      </c>
      <c r="I36" s="118"/>
      <c r="J36" s="118"/>
      <c r="K36" s="114">
        <f t="shared" si="1"/>
        <v>0</v>
      </c>
      <c r="L36" s="115">
        <f t="shared" si="2"/>
        <v>0</v>
      </c>
      <c r="M36" s="1">
        <f t="shared" si="3"/>
        <v>0</v>
      </c>
      <c r="N36" s="1">
        <f t="shared" si="4"/>
        <v>0</v>
      </c>
      <c r="O36" s="1">
        <f t="shared" si="5"/>
        <v>0</v>
      </c>
      <c r="P36" s="116">
        <f t="shared" si="6"/>
        <v>0</v>
      </c>
    </row>
    <row r="37" spans="1:16" ht="30">
      <c r="A37" s="137">
        <v>26</v>
      </c>
      <c r="B37" s="137">
        <v>26</v>
      </c>
      <c r="C37" s="128" t="s">
        <v>54</v>
      </c>
      <c r="D37" s="124" t="s">
        <v>80</v>
      </c>
      <c r="E37" s="125">
        <v>12</v>
      </c>
      <c r="F37" s="117"/>
      <c r="G37" s="113"/>
      <c r="H37" s="4">
        <f t="shared" si="0"/>
        <v>0</v>
      </c>
      <c r="I37" s="118"/>
      <c r="J37" s="118"/>
      <c r="K37" s="114">
        <f t="shared" si="1"/>
        <v>0</v>
      </c>
      <c r="L37" s="115">
        <f t="shared" si="2"/>
        <v>0</v>
      </c>
      <c r="M37" s="1">
        <f t="shared" si="3"/>
        <v>0</v>
      </c>
      <c r="N37" s="1">
        <f t="shared" si="4"/>
        <v>0</v>
      </c>
      <c r="O37" s="1">
        <f t="shared" si="5"/>
        <v>0</v>
      </c>
      <c r="P37" s="116">
        <f t="shared" si="6"/>
        <v>0</v>
      </c>
    </row>
    <row r="38" spans="1:16">
      <c r="A38" s="137">
        <v>27</v>
      </c>
      <c r="B38" s="137">
        <v>27</v>
      </c>
      <c r="C38" s="127" t="s">
        <v>55</v>
      </c>
      <c r="D38" s="124"/>
      <c r="E38" s="125"/>
      <c r="F38" s="117"/>
      <c r="G38" s="113"/>
      <c r="H38" s="4"/>
      <c r="I38" s="118"/>
      <c r="J38" s="118"/>
      <c r="K38" s="114"/>
      <c r="L38" s="115"/>
      <c r="M38" s="1"/>
      <c r="N38" s="1"/>
      <c r="O38" s="1"/>
      <c r="P38" s="116"/>
    </row>
    <row r="39" spans="1:16" ht="30">
      <c r="A39" s="137">
        <v>28</v>
      </c>
      <c r="B39" s="137">
        <v>28</v>
      </c>
      <c r="C39" s="130" t="s">
        <v>74</v>
      </c>
      <c r="D39" s="124" t="s">
        <v>61</v>
      </c>
      <c r="E39" s="125">
        <v>13</v>
      </c>
      <c r="F39" s="117"/>
      <c r="G39" s="113"/>
      <c r="H39" s="4">
        <f t="shared" si="0"/>
        <v>0</v>
      </c>
      <c r="I39" s="118"/>
      <c r="J39" s="118"/>
      <c r="K39" s="114">
        <f t="shared" si="1"/>
        <v>0</v>
      </c>
      <c r="L39" s="115">
        <f t="shared" si="2"/>
        <v>0</v>
      </c>
      <c r="M39" s="1">
        <f t="shared" si="3"/>
        <v>0</v>
      </c>
      <c r="N39" s="1">
        <f t="shared" si="4"/>
        <v>0</v>
      </c>
      <c r="O39" s="1">
        <f t="shared" si="5"/>
        <v>0</v>
      </c>
      <c r="P39" s="116">
        <f t="shared" si="6"/>
        <v>0</v>
      </c>
    </row>
    <row r="40" spans="1:16" ht="45">
      <c r="A40" s="137">
        <v>29</v>
      </c>
      <c r="B40" s="137">
        <v>29</v>
      </c>
      <c r="C40" s="123" t="s">
        <v>75</v>
      </c>
      <c r="D40" s="124" t="s">
        <v>61</v>
      </c>
      <c r="E40" s="125">
        <f>14.4+23.3</f>
        <v>37.700000000000003</v>
      </c>
      <c r="F40" s="112"/>
      <c r="G40" s="113"/>
      <c r="H40" s="4">
        <f t="shared" si="0"/>
        <v>0</v>
      </c>
      <c r="I40" s="118"/>
      <c r="J40" s="118"/>
      <c r="K40" s="114">
        <f t="shared" si="1"/>
        <v>0</v>
      </c>
      <c r="L40" s="115">
        <f t="shared" si="2"/>
        <v>0</v>
      </c>
      <c r="M40" s="1">
        <f t="shared" si="3"/>
        <v>0</v>
      </c>
      <c r="N40" s="1">
        <f t="shared" si="4"/>
        <v>0</v>
      </c>
      <c r="O40" s="1">
        <f t="shared" si="5"/>
        <v>0</v>
      </c>
      <c r="P40" s="116">
        <f t="shared" si="6"/>
        <v>0</v>
      </c>
    </row>
    <row r="41" spans="1:16">
      <c r="A41" s="137">
        <v>30</v>
      </c>
      <c r="B41" s="137">
        <v>30</v>
      </c>
      <c r="C41" s="123" t="s">
        <v>62</v>
      </c>
      <c r="D41" s="124" t="s">
        <v>61</v>
      </c>
      <c r="E41" s="125">
        <f>E40</f>
        <v>37.700000000000003</v>
      </c>
      <c r="F41" s="112"/>
      <c r="G41" s="113"/>
      <c r="H41" s="4">
        <f t="shared" si="0"/>
        <v>0</v>
      </c>
      <c r="I41" s="118"/>
      <c r="J41" s="118"/>
      <c r="K41" s="114">
        <f t="shared" si="1"/>
        <v>0</v>
      </c>
      <c r="L41" s="115">
        <f t="shared" si="2"/>
        <v>0</v>
      </c>
      <c r="M41" s="1">
        <f t="shared" si="3"/>
        <v>0</v>
      </c>
      <c r="N41" s="1">
        <f t="shared" si="4"/>
        <v>0</v>
      </c>
      <c r="O41" s="1">
        <f t="shared" si="5"/>
        <v>0</v>
      </c>
      <c r="P41" s="116">
        <f t="shared" si="6"/>
        <v>0</v>
      </c>
    </row>
    <row r="42" spans="1:16">
      <c r="A42" s="137">
        <v>31</v>
      </c>
      <c r="B42" s="137">
        <v>31</v>
      </c>
      <c r="C42" s="127" t="s">
        <v>76</v>
      </c>
      <c r="D42" s="124"/>
      <c r="E42" s="125"/>
      <c r="F42" s="112"/>
      <c r="G42" s="113"/>
      <c r="H42" s="4"/>
      <c r="I42" s="118"/>
      <c r="J42" s="118"/>
      <c r="K42" s="114"/>
      <c r="L42" s="115"/>
      <c r="M42" s="1"/>
      <c r="N42" s="1"/>
      <c r="O42" s="1"/>
      <c r="P42" s="116"/>
    </row>
    <row r="43" spans="1:16">
      <c r="A43" s="137">
        <v>32</v>
      </c>
      <c r="B43" s="137">
        <v>32</v>
      </c>
      <c r="C43" s="123" t="s">
        <v>78</v>
      </c>
      <c r="D43" s="124" t="s">
        <v>82</v>
      </c>
      <c r="E43" s="125">
        <v>2</v>
      </c>
      <c r="F43" s="112"/>
      <c r="G43" s="113"/>
      <c r="H43" s="4">
        <f t="shared" ref="H43:H45" si="42">ROUND(G43*F43,2)</f>
        <v>0</v>
      </c>
      <c r="I43" s="118"/>
      <c r="J43" s="118"/>
      <c r="K43" s="114">
        <f t="shared" ref="K43:K45" si="43">J43+I43+H43</f>
        <v>0</v>
      </c>
      <c r="L43" s="115">
        <f t="shared" ref="L43:L45" si="44">ROUND(F43*E43,2)</f>
        <v>0</v>
      </c>
      <c r="M43" s="1">
        <f t="shared" ref="M43:M45" si="45">ROUND(H43*E43,2)</f>
        <v>0</v>
      </c>
      <c r="N43" s="1">
        <f t="shared" ref="N43:N45" si="46">ROUND(I43*E43,2)</f>
        <v>0</v>
      </c>
      <c r="O43" s="1">
        <f t="shared" ref="O43:O45" si="47">ROUND(J43*E43,2)</f>
        <v>0</v>
      </c>
      <c r="P43" s="116">
        <f t="shared" ref="P43:P45" si="48">ROUND(K43*E43,2)</f>
        <v>0</v>
      </c>
    </row>
    <row r="44" spans="1:16" ht="36.75" customHeight="1">
      <c r="A44" s="137">
        <v>33</v>
      </c>
      <c r="B44" s="137">
        <v>33</v>
      </c>
      <c r="C44" s="123" t="s">
        <v>79</v>
      </c>
      <c r="D44" s="124" t="s">
        <v>83</v>
      </c>
      <c r="E44" s="125">
        <v>4</v>
      </c>
      <c r="F44" s="112"/>
      <c r="G44" s="113"/>
      <c r="H44" s="4">
        <f t="shared" si="42"/>
        <v>0</v>
      </c>
      <c r="I44" s="118"/>
      <c r="J44" s="118"/>
      <c r="K44" s="114">
        <f t="shared" si="43"/>
        <v>0</v>
      </c>
      <c r="L44" s="115">
        <f t="shared" si="44"/>
        <v>0</v>
      </c>
      <c r="M44" s="1">
        <f t="shared" si="45"/>
        <v>0</v>
      </c>
      <c r="N44" s="1">
        <f t="shared" si="46"/>
        <v>0</v>
      </c>
      <c r="O44" s="1">
        <f t="shared" si="47"/>
        <v>0</v>
      </c>
      <c r="P44" s="116">
        <f t="shared" si="48"/>
        <v>0</v>
      </c>
    </row>
    <row r="45" spans="1:16">
      <c r="A45" s="137">
        <v>34</v>
      </c>
      <c r="B45" s="137">
        <v>34</v>
      </c>
      <c r="C45" s="123" t="s">
        <v>81</v>
      </c>
      <c r="D45" s="124" t="s">
        <v>26</v>
      </c>
      <c r="E45" s="125">
        <f>E16</f>
        <v>12</v>
      </c>
      <c r="F45" s="112"/>
      <c r="G45" s="113"/>
      <c r="H45" s="4">
        <f t="shared" si="42"/>
        <v>0</v>
      </c>
      <c r="I45" s="118"/>
      <c r="J45" s="118"/>
      <c r="K45" s="114">
        <f t="shared" si="43"/>
        <v>0</v>
      </c>
      <c r="L45" s="115">
        <f t="shared" si="44"/>
        <v>0</v>
      </c>
      <c r="M45" s="1">
        <f t="shared" si="45"/>
        <v>0</v>
      </c>
      <c r="N45" s="1">
        <f t="shared" si="46"/>
        <v>0</v>
      </c>
      <c r="O45" s="1">
        <f t="shared" si="47"/>
        <v>0</v>
      </c>
      <c r="P45" s="116">
        <f t="shared" si="48"/>
        <v>0</v>
      </c>
    </row>
    <row r="46" spans="1:16" ht="17.25" thickBot="1">
      <c r="A46" s="183" t="s">
        <v>64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41"/>
      <c r="L46" s="143">
        <f>SUM(L12:L45)</f>
        <v>0</v>
      </c>
      <c r="M46" s="143">
        <f t="shared" ref="M46:P46" si="49">SUM(M12:M45)</f>
        <v>0</v>
      </c>
      <c r="N46" s="143">
        <f t="shared" si="49"/>
        <v>0</v>
      </c>
      <c r="O46" s="143">
        <f t="shared" si="49"/>
        <v>0</v>
      </c>
      <c r="P46" s="143">
        <f t="shared" si="49"/>
        <v>0</v>
      </c>
    </row>
    <row r="47" spans="1:16">
      <c r="A47" s="97"/>
      <c r="B47" s="97"/>
      <c r="C47" s="105"/>
      <c r="D47" s="121"/>
      <c r="E47" s="93"/>
      <c r="F47" s="97"/>
      <c r="G47" s="97"/>
      <c r="H47" s="97"/>
      <c r="I47" s="97"/>
      <c r="J47" s="97"/>
      <c r="K47" s="106"/>
      <c r="L47" s="106"/>
      <c r="M47" s="106"/>
      <c r="N47" s="106"/>
      <c r="O47" s="97"/>
      <c r="P47" s="97"/>
    </row>
    <row r="48" spans="1:16">
      <c r="A48" s="97"/>
      <c r="B48" s="97"/>
      <c r="C48" s="105"/>
      <c r="D48" s="107"/>
      <c r="E48" s="93"/>
      <c r="F48" s="97"/>
      <c r="G48" s="97"/>
      <c r="H48" s="97"/>
      <c r="I48" s="97"/>
      <c r="J48" s="97"/>
      <c r="K48" s="105"/>
      <c r="L48" s="107"/>
      <c r="M48" s="107"/>
      <c r="N48" s="107"/>
      <c r="O48" s="97"/>
      <c r="P48" s="97"/>
    </row>
  </sheetData>
  <mergeCells count="9">
    <mergeCell ref="A46:J46"/>
    <mergeCell ref="O5:P5"/>
    <mergeCell ref="A10:A11"/>
    <mergeCell ref="B10:B11"/>
    <mergeCell ref="C10:C11"/>
    <mergeCell ref="D10:D11"/>
    <mergeCell ref="E10:E11"/>
    <mergeCell ref="F10:K10"/>
    <mergeCell ref="L10:P10"/>
  </mergeCells>
  <conditionalFormatting sqref="I12 I27:I28 I40:I45 I15">
    <cfRule type="cellIs" dxfId="21" priority="21" stopIfTrue="1" operator="equal">
      <formula>0</formula>
    </cfRule>
  </conditionalFormatting>
  <conditionalFormatting sqref="I13">
    <cfRule type="cellIs" dxfId="20" priority="20" stopIfTrue="1" operator="equal">
      <formula>0</formula>
    </cfRule>
  </conditionalFormatting>
  <conditionalFormatting sqref="I14">
    <cfRule type="cellIs" dxfId="19" priority="19" stopIfTrue="1" operator="equal">
      <formula>0</formula>
    </cfRule>
  </conditionalFormatting>
  <conditionalFormatting sqref="I16">
    <cfRule type="cellIs" dxfId="18" priority="18" stopIfTrue="1" operator="equal">
      <formula>0</formula>
    </cfRule>
  </conditionalFormatting>
  <conditionalFormatting sqref="I18:I25">
    <cfRule type="cellIs" dxfId="17" priority="17" stopIfTrue="1" operator="equal">
      <formula>0</formula>
    </cfRule>
  </conditionalFormatting>
  <conditionalFormatting sqref="I37:I38">
    <cfRule type="cellIs" dxfId="16" priority="16" stopIfTrue="1" operator="equal">
      <formula>0</formula>
    </cfRule>
  </conditionalFormatting>
  <conditionalFormatting sqref="I36">
    <cfRule type="cellIs" dxfId="15" priority="15" stopIfTrue="1" operator="equal">
      <formula>0</formula>
    </cfRule>
  </conditionalFormatting>
  <conditionalFormatting sqref="I26 I30">
    <cfRule type="cellIs" dxfId="14" priority="14" stopIfTrue="1" operator="equal">
      <formula>0</formula>
    </cfRule>
  </conditionalFormatting>
  <conditionalFormatting sqref="I31:I32">
    <cfRule type="cellIs" dxfId="13" priority="13" stopIfTrue="1" operator="equal">
      <formula>0</formula>
    </cfRule>
  </conditionalFormatting>
  <conditionalFormatting sqref="I17">
    <cfRule type="cellIs" dxfId="12" priority="12" stopIfTrue="1" operator="equal">
      <formula>0</formula>
    </cfRule>
  </conditionalFormatting>
  <conditionalFormatting sqref="I39">
    <cfRule type="cellIs" dxfId="11" priority="11" stopIfTrue="1" operator="equal">
      <formula>0</formula>
    </cfRule>
  </conditionalFormatting>
  <conditionalFormatting sqref="C36">
    <cfRule type="cellIs" dxfId="10" priority="9" operator="equal">
      <formula>0</formula>
    </cfRule>
  </conditionalFormatting>
  <conditionalFormatting sqref="C37">
    <cfRule type="cellIs" dxfId="9" priority="8" operator="equal">
      <formula>0</formula>
    </cfRule>
  </conditionalFormatting>
  <conditionalFormatting sqref="C39">
    <cfRule type="cellIs" dxfId="8" priority="7" operator="equal">
      <formula>0</formula>
    </cfRule>
  </conditionalFormatting>
  <conditionalFormatting sqref="I29">
    <cfRule type="cellIs" dxfId="7" priority="2" stopIfTrue="1" operator="equal">
      <formula>0</formula>
    </cfRule>
  </conditionalFormatting>
  <conditionalFormatting sqref="I33:I35">
    <cfRule type="cellIs" dxfId="6" priority="1" stopIfTrue="1" operator="equal">
      <formula>0</formula>
    </cfRule>
  </conditionalFormatting>
  <pageMargins left="0.25" right="0.25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A1:S24"/>
  <sheetViews>
    <sheetView workbookViewId="0">
      <selection activeCell="U1" sqref="U1"/>
    </sheetView>
  </sheetViews>
  <sheetFormatPr defaultRowHeight="16.5"/>
  <cols>
    <col min="1" max="1" width="3.7109375" style="77" customWidth="1"/>
    <col min="2" max="2" width="5.7109375" style="77" customWidth="1"/>
    <col min="3" max="3" width="39.28515625" style="77" customWidth="1"/>
    <col min="4" max="4" width="6.140625" style="77" customWidth="1"/>
    <col min="5" max="5" width="6.7109375" style="77" customWidth="1"/>
    <col min="6" max="6" width="6.5703125" style="77" customWidth="1"/>
    <col min="7" max="7" width="7" style="77" customWidth="1"/>
    <col min="8" max="8" width="6.7109375" style="77" customWidth="1"/>
    <col min="9" max="9" width="6.5703125" style="77" customWidth="1"/>
    <col min="10" max="10" width="6.7109375" style="77" customWidth="1"/>
    <col min="11" max="11" width="7.28515625" style="77" customWidth="1"/>
    <col min="12" max="12" width="6.5703125" style="77" customWidth="1"/>
    <col min="13" max="13" width="7.85546875" style="77" customWidth="1"/>
    <col min="14" max="14" width="8.28515625" style="77" customWidth="1"/>
    <col min="15" max="15" width="7.5703125" style="77" customWidth="1"/>
    <col min="16" max="16" width="9.28515625" style="77" customWidth="1"/>
  </cols>
  <sheetData>
    <row r="1" spans="1:19">
      <c r="A1" s="108"/>
      <c r="B1" s="94"/>
      <c r="C1" s="94"/>
      <c r="D1" s="94"/>
      <c r="E1" s="94"/>
      <c r="F1" s="94"/>
      <c r="G1" s="94"/>
      <c r="H1" s="95" t="s">
        <v>24</v>
      </c>
      <c r="I1" s="96" t="s">
        <v>13</v>
      </c>
      <c r="J1" s="96"/>
      <c r="K1" s="96"/>
      <c r="L1" s="96"/>
      <c r="M1" s="96"/>
      <c r="N1" s="96"/>
      <c r="O1" s="96"/>
      <c r="P1" s="96"/>
    </row>
    <row r="2" spans="1:19">
      <c r="A2" s="79"/>
      <c r="B2" s="98"/>
      <c r="C2" s="98"/>
      <c r="D2" s="98"/>
      <c r="E2" s="98"/>
      <c r="F2" s="98"/>
      <c r="G2" s="98"/>
      <c r="H2" s="109" t="s">
        <v>85</v>
      </c>
      <c r="I2" s="98"/>
      <c r="J2" s="98"/>
      <c r="K2" s="98"/>
      <c r="L2" s="98"/>
      <c r="M2" s="98"/>
      <c r="N2" s="98"/>
      <c r="O2" s="98"/>
      <c r="P2" s="98"/>
    </row>
    <row r="3" spans="1:19">
      <c r="A3" s="78" t="s">
        <v>57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9">
      <c r="A4" s="80" t="s">
        <v>112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9">
      <c r="A5" s="78" t="s">
        <v>130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81"/>
      <c r="N5" s="78"/>
      <c r="O5" s="185"/>
      <c r="P5" s="185"/>
    </row>
    <row r="6" spans="1:19">
      <c r="A6" s="82" t="s">
        <v>58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9">
      <c r="A7" s="99"/>
      <c r="B7" s="84"/>
      <c r="C7" s="79"/>
      <c r="D7" s="85"/>
      <c r="E7" s="79"/>
      <c r="F7" s="85"/>
      <c r="G7" s="85"/>
      <c r="H7" s="85"/>
      <c r="I7" s="85"/>
      <c r="J7" s="85"/>
      <c r="K7" s="97"/>
      <c r="L7" s="97" t="s">
        <v>29</v>
      </c>
      <c r="M7" s="97"/>
      <c r="N7" s="153">
        <f>P22</f>
        <v>0</v>
      </c>
      <c r="O7" s="97" t="s">
        <v>30</v>
      </c>
      <c r="P7" s="97"/>
    </row>
    <row r="8" spans="1:19" ht="17.25" thickBot="1">
      <c r="A8" s="100"/>
      <c r="B8" s="84"/>
      <c r="C8" s="83"/>
      <c r="D8" s="101"/>
      <c r="E8" s="101"/>
      <c r="F8" s="101"/>
      <c r="G8" s="101"/>
      <c r="H8" s="102"/>
      <c r="I8" s="102"/>
      <c r="J8" s="102"/>
      <c r="K8" s="79"/>
      <c r="L8" s="87" t="s">
        <v>113</v>
      </c>
      <c r="M8" s="97"/>
      <c r="N8" s="88"/>
      <c r="O8" s="89"/>
      <c r="P8" s="103"/>
    </row>
    <row r="9" spans="1:19">
      <c r="A9" s="186" t="s">
        <v>4</v>
      </c>
      <c r="B9" s="188" t="s">
        <v>9</v>
      </c>
      <c r="C9" s="190" t="s">
        <v>15</v>
      </c>
      <c r="D9" s="186" t="s">
        <v>42</v>
      </c>
      <c r="E9" s="192" t="s">
        <v>43</v>
      </c>
      <c r="F9" s="192" t="s">
        <v>11</v>
      </c>
      <c r="G9" s="192"/>
      <c r="H9" s="192"/>
      <c r="I9" s="192"/>
      <c r="J9" s="192"/>
      <c r="K9" s="194"/>
      <c r="L9" s="186" t="s">
        <v>12</v>
      </c>
      <c r="M9" s="192"/>
      <c r="N9" s="192"/>
      <c r="O9" s="192"/>
      <c r="P9" s="195"/>
    </row>
    <row r="10" spans="1:19" ht="99">
      <c r="A10" s="187"/>
      <c r="B10" s="189"/>
      <c r="C10" s="191"/>
      <c r="D10" s="187"/>
      <c r="E10" s="193"/>
      <c r="F10" s="131" t="s">
        <v>16</v>
      </c>
      <c r="G10" s="132" t="s">
        <v>22</v>
      </c>
      <c r="H10" s="132" t="s">
        <v>17</v>
      </c>
      <c r="I10" s="133" t="s">
        <v>28</v>
      </c>
      <c r="J10" s="133" t="s">
        <v>18</v>
      </c>
      <c r="K10" s="134" t="s">
        <v>19</v>
      </c>
      <c r="L10" s="135" t="s">
        <v>10</v>
      </c>
      <c r="M10" s="132" t="s">
        <v>17</v>
      </c>
      <c r="N10" s="133" t="s">
        <v>28</v>
      </c>
      <c r="O10" s="133" t="s">
        <v>18</v>
      </c>
      <c r="P10" s="136" t="s">
        <v>20</v>
      </c>
    </row>
    <row r="11" spans="1:19">
      <c r="A11" s="137">
        <v>1</v>
      </c>
      <c r="B11" s="137">
        <v>1</v>
      </c>
      <c r="C11" s="138" t="s">
        <v>115</v>
      </c>
      <c r="D11" s="139"/>
      <c r="E11" s="1"/>
      <c r="F11" s="3"/>
      <c r="G11" s="119"/>
      <c r="H11" s="4"/>
      <c r="I11" s="5"/>
      <c r="J11" s="5"/>
      <c r="K11" s="114"/>
      <c r="L11" s="142"/>
      <c r="M11" s="140"/>
      <c r="N11" s="140"/>
      <c r="O11" s="140"/>
      <c r="P11" s="122"/>
    </row>
    <row r="12" spans="1:19">
      <c r="A12" s="137">
        <v>2</v>
      </c>
      <c r="B12" s="137">
        <v>2</v>
      </c>
      <c r="C12" s="126" t="s">
        <v>114</v>
      </c>
      <c r="D12" s="124" t="s">
        <v>61</v>
      </c>
      <c r="E12" s="125">
        <f>25.1+12.3+12.6+24.2+22.1+7.2+19.4+4.1+27.3</f>
        <v>154.30000000000001</v>
      </c>
      <c r="F12" s="117"/>
      <c r="G12" s="113"/>
      <c r="H12" s="4">
        <f t="shared" ref="H12" si="0">ROUND(G12*F12,2)</f>
        <v>0</v>
      </c>
      <c r="I12" s="118"/>
      <c r="J12" s="118"/>
      <c r="K12" s="114">
        <f t="shared" ref="K12" si="1">J12+I12+H12</f>
        <v>0</v>
      </c>
      <c r="L12" s="115">
        <f t="shared" ref="L12" si="2">ROUND(F12*E12,2)</f>
        <v>0</v>
      </c>
      <c r="M12" s="1">
        <f t="shared" ref="M12" si="3">ROUND(H12*E12,2)</f>
        <v>0</v>
      </c>
      <c r="N12" s="1">
        <f t="shared" ref="N12" si="4">ROUND(I12*E12,2)</f>
        <v>0</v>
      </c>
      <c r="O12" s="1">
        <f t="shared" ref="O12" si="5">ROUND(J12*E12,2)</f>
        <v>0</v>
      </c>
      <c r="P12" s="116">
        <f t="shared" ref="P12" si="6">ROUND(K12*E12,2)</f>
        <v>0</v>
      </c>
    </row>
    <row r="13" spans="1:19">
      <c r="A13" s="137">
        <v>3</v>
      </c>
      <c r="B13" s="137">
        <v>3</v>
      </c>
      <c r="C13" s="127" t="s">
        <v>52</v>
      </c>
      <c r="D13" s="124"/>
      <c r="E13" s="125"/>
      <c r="F13" s="3"/>
      <c r="G13" s="113"/>
      <c r="H13" s="4"/>
      <c r="I13" s="5"/>
      <c r="J13" s="5"/>
      <c r="K13" s="114"/>
      <c r="L13" s="115"/>
      <c r="M13" s="1"/>
      <c r="N13" s="1"/>
      <c r="O13" s="1"/>
      <c r="P13" s="116"/>
    </row>
    <row r="14" spans="1:19" ht="45">
      <c r="A14" s="137">
        <v>4</v>
      </c>
      <c r="B14" s="137">
        <v>4</v>
      </c>
      <c r="C14" s="123" t="s">
        <v>72</v>
      </c>
      <c r="D14" s="124" t="s">
        <v>61</v>
      </c>
      <c r="E14" s="125">
        <v>328.1</v>
      </c>
      <c r="F14" s="3"/>
      <c r="G14" s="113"/>
      <c r="H14" s="4">
        <f t="shared" ref="H14:H15" si="7">ROUND(G14*F14,2)</f>
        <v>0</v>
      </c>
      <c r="I14" s="5"/>
      <c r="J14" s="5"/>
      <c r="K14" s="114">
        <f t="shared" ref="K14:K15" si="8">J14+I14+H14</f>
        <v>0</v>
      </c>
      <c r="L14" s="115">
        <f t="shared" ref="L14:L15" si="9">ROUND(F14*E14,2)</f>
        <v>0</v>
      </c>
      <c r="M14" s="1">
        <f t="shared" ref="M14:M15" si="10">ROUND(H14*E14,2)</f>
        <v>0</v>
      </c>
      <c r="N14" s="1">
        <f t="shared" ref="N14:N15" si="11">ROUND(I14*E14,2)</f>
        <v>0</v>
      </c>
      <c r="O14" s="1">
        <f t="shared" ref="O14:O15" si="12">ROUND(J14*E14,2)</f>
        <v>0</v>
      </c>
      <c r="P14" s="116">
        <f t="shared" ref="P14:P15" si="13">ROUND(K14*E14,2)</f>
        <v>0</v>
      </c>
      <c r="S14" s="165"/>
    </row>
    <row r="15" spans="1:19">
      <c r="A15" s="137">
        <v>5</v>
      </c>
      <c r="B15" s="137">
        <v>5</v>
      </c>
      <c r="C15" s="123" t="s">
        <v>73</v>
      </c>
      <c r="D15" s="124" t="s">
        <v>61</v>
      </c>
      <c r="E15" s="125">
        <v>328.1</v>
      </c>
      <c r="F15" s="3"/>
      <c r="G15" s="113"/>
      <c r="H15" s="4">
        <f t="shared" si="7"/>
        <v>0</v>
      </c>
      <c r="I15" s="5"/>
      <c r="J15" s="5"/>
      <c r="K15" s="114">
        <f t="shared" si="8"/>
        <v>0</v>
      </c>
      <c r="L15" s="115">
        <f t="shared" si="9"/>
        <v>0</v>
      </c>
      <c r="M15" s="1">
        <f t="shared" si="10"/>
        <v>0</v>
      </c>
      <c r="N15" s="1">
        <f t="shared" si="11"/>
        <v>0</v>
      </c>
      <c r="O15" s="1">
        <f t="shared" si="12"/>
        <v>0</v>
      </c>
      <c r="P15" s="116">
        <f t="shared" si="13"/>
        <v>0</v>
      </c>
      <c r="S15" s="165"/>
    </row>
    <row r="16" spans="1:19" ht="30">
      <c r="A16" s="137">
        <v>6</v>
      </c>
      <c r="B16" s="137">
        <v>6</v>
      </c>
      <c r="C16" s="158" t="s">
        <v>102</v>
      </c>
      <c r="D16" s="159" t="s">
        <v>61</v>
      </c>
      <c r="E16" s="160">
        <v>13.4</v>
      </c>
      <c r="F16" s="3"/>
      <c r="G16" s="113"/>
      <c r="H16" s="4">
        <f t="shared" ref="H16" si="14">ROUND(G16*F16,2)</f>
        <v>0</v>
      </c>
      <c r="I16" s="5"/>
      <c r="J16" s="5"/>
      <c r="K16" s="114">
        <f t="shared" ref="K16" si="15">J16+I16+H16</f>
        <v>0</v>
      </c>
      <c r="L16" s="115">
        <f t="shared" ref="L16" si="16">ROUND(F16*E16,2)</f>
        <v>0</v>
      </c>
      <c r="M16" s="1">
        <f t="shared" ref="M16" si="17">ROUND(H16*E16,2)</f>
        <v>0</v>
      </c>
      <c r="N16" s="1">
        <f t="shared" ref="N16" si="18">ROUND(I16*E16,2)</f>
        <v>0</v>
      </c>
      <c r="O16" s="1">
        <f t="shared" ref="O16" si="19">ROUND(J16*E16,2)</f>
        <v>0</v>
      </c>
      <c r="P16" s="116">
        <f t="shared" ref="P16" si="20">ROUND(K16*E16,2)</f>
        <v>0</v>
      </c>
    </row>
    <row r="17" spans="1:16">
      <c r="A17" s="137">
        <v>7</v>
      </c>
      <c r="B17" s="137">
        <v>7</v>
      </c>
      <c r="C17" s="127" t="s">
        <v>53</v>
      </c>
      <c r="D17" s="124"/>
      <c r="E17" s="125"/>
      <c r="F17" s="2"/>
      <c r="G17" s="113"/>
      <c r="H17" s="4"/>
      <c r="I17" s="2"/>
      <c r="J17" s="2"/>
      <c r="K17" s="114"/>
      <c r="L17" s="115"/>
      <c r="M17" s="1"/>
      <c r="N17" s="1"/>
      <c r="O17" s="1"/>
      <c r="P17" s="116"/>
    </row>
    <row r="18" spans="1:16" ht="30">
      <c r="A18" s="137">
        <v>8</v>
      </c>
      <c r="B18" s="137">
        <v>8</v>
      </c>
      <c r="C18" s="128" t="s">
        <v>86</v>
      </c>
      <c r="D18" s="124" t="s">
        <v>61</v>
      </c>
      <c r="E18" s="125">
        <v>4</v>
      </c>
      <c r="F18" s="117"/>
      <c r="G18" s="113"/>
      <c r="H18" s="4">
        <f t="shared" ref="H18" si="21">ROUND(G18*F18,2)</f>
        <v>0</v>
      </c>
      <c r="I18" s="118"/>
      <c r="J18" s="118"/>
      <c r="K18" s="114">
        <f t="shared" ref="K18" si="22">J18+I18+H18</f>
        <v>0</v>
      </c>
      <c r="L18" s="115">
        <f t="shared" ref="L18" si="23">ROUND(F18*E18,2)</f>
        <v>0</v>
      </c>
      <c r="M18" s="1">
        <f t="shared" ref="M18" si="24">ROUND(H18*E18,2)</f>
        <v>0</v>
      </c>
      <c r="N18" s="1">
        <f t="shared" ref="N18" si="25">ROUND(I18*E18,2)</f>
        <v>0</v>
      </c>
      <c r="O18" s="1">
        <f t="shared" ref="O18" si="26">ROUND(J18*E18,2)</f>
        <v>0</v>
      </c>
      <c r="P18" s="116">
        <f t="shared" ref="P18" si="27">ROUND(K18*E18,2)</f>
        <v>0</v>
      </c>
    </row>
    <row r="19" spans="1:16">
      <c r="A19" s="137">
        <v>9</v>
      </c>
      <c r="B19" s="137">
        <v>9</v>
      </c>
      <c r="C19" s="161" t="s">
        <v>103</v>
      </c>
      <c r="D19" s="159" t="s">
        <v>61</v>
      </c>
      <c r="E19" s="160">
        <v>1.6</v>
      </c>
      <c r="F19" s="117"/>
      <c r="G19" s="113"/>
      <c r="H19" s="4">
        <f t="shared" ref="H19" si="28">ROUND(G19*F19,2)</f>
        <v>0</v>
      </c>
      <c r="I19" s="118"/>
      <c r="J19" s="118"/>
      <c r="K19" s="114">
        <f t="shared" ref="K19" si="29">J19+I19+H19</f>
        <v>0</v>
      </c>
      <c r="L19" s="115">
        <f t="shared" ref="L19" si="30">ROUND(F19*E19,2)</f>
        <v>0</v>
      </c>
      <c r="M19" s="1">
        <f t="shared" ref="M19" si="31">ROUND(H19*E19,2)</f>
        <v>0</v>
      </c>
      <c r="N19" s="1">
        <f t="shared" ref="N19" si="32">ROUND(I19*E19,2)</f>
        <v>0</v>
      </c>
      <c r="O19" s="1">
        <f t="shared" ref="O19" si="33">ROUND(J19*E19,2)</f>
        <v>0</v>
      </c>
      <c r="P19" s="116">
        <f t="shared" ref="P19" si="34">ROUND(K19*E19,2)</f>
        <v>0</v>
      </c>
    </row>
    <row r="20" spans="1:16">
      <c r="A20" s="137">
        <v>10</v>
      </c>
      <c r="B20" s="137">
        <v>10</v>
      </c>
      <c r="C20" s="127" t="s">
        <v>76</v>
      </c>
      <c r="D20" s="124"/>
      <c r="E20" s="125"/>
      <c r="F20" s="112"/>
      <c r="G20" s="113"/>
      <c r="H20" s="4"/>
      <c r="I20" s="118"/>
      <c r="J20" s="118"/>
      <c r="K20" s="114"/>
      <c r="L20" s="115"/>
      <c r="M20" s="1"/>
      <c r="N20" s="1"/>
      <c r="O20" s="1"/>
      <c r="P20" s="116"/>
    </row>
    <row r="21" spans="1:16">
      <c r="A21" s="137">
        <v>11</v>
      </c>
      <c r="B21" s="137">
        <v>11</v>
      </c>
      <c r="C21" s="123" t="s">
        <v>81</v>
      </c>
      <c r="D21" s="124" t="s">
        <v>26</v>
      </c>
      <c r="E21" s="125">
        <v>2</v>
      </c>
      <c r="F21" s="112"/>
      <c r="G21" s="113"/>
      <c r="H21" s="4">
        <f t="shared" ref="H21" si="35">ROUND(G21*F21,2)</f>
        <v>0</v>
      </c>
      <c r="I21" s="118"/>
      <c r="J21" s="118"/>
      <c r="K21" s="114">
        <f t="shared" ref="K21" si="36">J21+I21+H21</f>
        <v>0</v>
      </c>
      <c r="L21" s="115">
        <f t="shared" ref="L21" si="37">ROUND(F21*E21,2)</f>
        <v>0</v>
      </c>
      <c r="M21" s="1">
        <f t="shared" ref="M21" si="38">ROUND(H21*E21,2)</f>
        <v>0</v>
      </c>
      <c r="N21" s="1">
        <f t="shared" ref="N21" si="39">ROUND(I21*E21,2)</f>
        <v>0</v>
      </c>
      <c r="O21" s="1">
        <f t="shared" ref="O21" si="40">ROUND(J21*E21,2)</f>
        <v>0</v>
      </c>
      <c r="P21" s="116">
        <f t="shared" ref="P21" si="41">ROUND(K21*E21,2)</f>
        <v>0</v>
      </c>
    </row>
    <row r="22" spans="1:16" ht="17.25" thickBot="1">
      <c r="A22" s="183" t="s">
        <v>64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41"/>
      <c r="L22" s="143">
        <f>SUM(L11:L21)</f>
        <v>0</v>
      </c>
      <c r="M22" s="143">
        <f>SUM(M11:M21)</f>
        <v>0</v>
      </c>
      <c r="N22" s="143">
        <f>SUM(N11:N21)</f>
        <v>0</v>
      </c>
      <c r="O22" s="143">
        <f>SUM(O11:O21)</f>
        <v>0</v>
      </c>
      <c r="P22" s="143">
        <f>SUM(P11:P21)</f>
        <v>0</v>
      </c>
    </row>
    <row r="23" spans="1:16">
      <c r="A23" s="97"/>
      <c r="B23" s="97"/>
      <c r="C23" s="105"/>
      <c r="D23" s="121"/>
      <c r="E23" s="93"/>
      <c r="F23" s="97"/>
      <c r="G23" s="97"/>
      <c r="H23" s="97"/>
      <c r="I23" s="97"/>
      <c r="J23" s="97"/>
      <c r="K23" s="106"/>
      <c r="L23" s="106"/>
      <c r="M23" s="106"/>
      <c r="N23" s="106"/>
      <c r="O23" s="97"/>
      <c r="P23" s="97"/>
    </row>
    <row r="24" spans="1:16">
      <c r="A24" s="97"/>
      <c r="B24" s="97"/>
      <c r="C24" s="105"/>
      <c r="D24" s="107"/>
      <c r="E24" s="93"/>
      <c r="F24" s="97"/>
      <c r="G24" s="97"/>
      <c r="H24" s="97"/>
      <c r="I24" s="97"/>
      <c r="J24" s="97"/>
      <c r="K24" s="105"/>
      <c r="L24" s="107"/>
      <c r="M24" s="107"/>
      <c r="N24" s="107"/>
      <c r="O24" s="97"/>
      <c r="P24" s="97"/>
    </row>
  </sheetData>
  <mergeCells count="9">
    <mergeCell ref="A22:J22"/>
    <mergeCell ref="O5:P5"/>
    <mergeCell ref="A9:A10"/>
    <mergeCell ref="B9:B10"/>
    <mergeCell ref="C9:C10"/>
    <mergeCell ref="D9:D10"/>
    <mergeCell ref="E9:E10"/>
    <mergeCell ref="F9:K9"/>
    <mergeCell ref="L9:P9"/>
  </mergeCells>
  <conditionalFormatting sqref="I11 I14:I16 I20:I21">
    <cfRule type="cellIs" dxfId="5" priority="21" stopIfTrue="1" operator="equal">
      <formula>0</formula>
    </cfRule>
  </conditionalFormatting>
  <conditionalFormatting sqref="I13 I17">
    <cfRule type="cellIs" dxfId="4" priority="14" stopIfTrue="1" operator="equal">
      <formula>0</formula>
    </cfRule>
  </conditionalFormatting>
  <conditionalFormatting sqref="I18:I19">
    <cfRule type="cellIs" dxfId="3" priority="6" stopIfTrue="1" operator="equal">
      <formula>0</formula>
    </cfRule>
  </conditionalFormatting>
  <conditionalFormatting sqref="C18">
    <cfRule type="cellIs" dxfId="2" priority="5" operator="equal">
      <formula>0</formula>
    </cfRule>
  </conditionalFormatting>
  <conditionalFormatting sqref="I12">
    <cfRule type="cellIs" dxfId="1" priority="4" stopIfTrue="1" operator="equal">
      <formula>0</formula>
    </cfRule>
  </conditionalFormatting>
  <conditionalFormatting sqref="C19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6</vt:i4>
      </vt:variant>
    </vt:vector>
  </HeadingPairs>
  <TitlesOfParts>
    <vt:vector size="11" baseType="lpstr">
      <vt:lpstr>3_pielikums</vt:lpstr>
      <vt:lpstr>3_pielikums_kopsavilkums</vt:lpstr>
      <vt:lpstr>1-1</vt:lpstr>
      <vt:lpstr>2-2</vt:lpstr>
      <vt:lpstr>3-3</vt:lpstr>
      <vt:lpstr>'1-1'!Drukas_apgabals</vt:lpstr>
      <vt:lpstr>'3_pielikums'!Drukas_apgabals</vt:lpstr>
      <vt:lpstr>'3_pielikums_kopsavilkums'!Drukas_apgabals</vt:lpstr>
      <vt:lpstr>'1-1'!Drukāt_virsrakstus</vt:lpstr>
      <vt:lpstr>'3_pielikums'!Drukāt_virsrakstus</vt:lpstr>
      <vt:lpstr>'3_pielikums_kopsavilkums'!Drukāt_virsrakstus</vt:lpstr>
    </vt:vector>
  </TitlesOfParts>
  <Company>BūvBalsts, 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Kalvis Ozoliņš</dc:creator>
  <cp:lastModifiedBy>Agita Forande</cp:lastModifiedBy>
  <cp:lastPrinted>2022-10-04T11:16:05Z</cp:lastPrinted>
  <dcterms:created xsi:type="dcterms:W3CDTF">2014-07-09T06:14:44Z</dcterms:created>
  <dcterms:modified xsi:type="dcterms:W3CDTF">2022-10-10T12:36:29Z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Connected">
    <vt:bool>true</vt:bool>
  </property>
</Properties>
</file>