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aiss\IJSD\Katls\Nodalas\Iepirkumu_Nodala\2024.gads\2024_23_Kvēlspudzu_nomaina_IKSD_iestades_ATKARTOTI\Nolikums\"/>
    </mc:Choice>
  </mc:AlternateContent>
  <xr:revisionPtr revIDLastSave="0" documentId="13_ncr:1_{D7232E19-FA41-4BEC-BEBC-03960802D786}" xr6:coauthVersionLast="47" xr6:coauthVersionMax="47" xr10:uidLastSave="{00000000-0000-0000-0000-000000000000}"/>
  <bookViews>
    <workbookView xWindow="28680" yWindow="-120" windowWidth="29040" windowHeight="15840" tabRatio="746" xr2:uid="{00000000-000D-0000-FFFF-FFFF00000000}"/>
  </bookViews>
  <sheets>
    <sheet name="Tehn.spec-Tehn.pied" sheetId="8" r:id="rId1"/>
    <sheet name=" Tehn.spec.1.tabula" sheetId="2" r:id="rId2"/>
    <sheet name="Tehniskās spec. 2.tabula" sheetId="1" r:id="rId3"/>
    <sheet name="Tehn.sp.3.tabula Detalizācija" sheetId="3" r:id="rId4"/>
    <sheet name="Finanšu piedāvājums" sheetId="6" r:id="rId5"/>
  </sheets>
  <definedNames>
    <definedName name="_Hlk165364670" localSheetId="1">' Tehn.spec.1.tabula'!$A$1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6" l="1"/>
  <c r="J32" i="6"/>
  <c r="I32" i="6"/>
  <c r="H32" i="6"/>
  <c r="G32" i="6"/>
  <c r="P78" i="3"/>
  <c r="O78" i="3"/>
  <c r="N78" i="3"/>
  <c r="M78" i="3"/>
  <c r="L78" i="3"/>
  <c r="K78" i="3"/>
  <c r="J78" i="3"/>
  <c r="I78" i="3"/>
  <c r="H78" i="3"/>
  <c r="G78" i="3"/>
  <c r="F78" i="3"/>
  <c r="E78" i="3"/>
  <c r="D78" i="3"/>
  <c r="C78" i="3"/>
  <c r="C78" i="1"/>
  <c r="G223" i="2"/>
</calcChain>
</file>

<file path=xl/sharedStrings.xml><?xml version="1.0" encoding="utf-8"?>
<sst xmlns="http://schemas.openxmlformats.org/spreadsheetml/2006/main" count="886" uniqueCount="411">
  <si>
    <t>Iestāde</t>
  </si>
  <si>
    <t>Adrese</t>
  </si>
  <si>
    <t>Rīgas 200. pirmsskolas izglītības iestāde</t>
  </si>
  <si>
    <t>Akas iela 1</t>
  </si>
  <si>
    <t>Rīgas kultūras un tautas mākslas centrs MAZĀ ĢILDE</t>
  </si>
  <si>
    <t>Amatu iela 3</t>
  </si>
  <si>
    <t>Amatu iela 5</t>
  </si>
  <si>
    <t>Rīgas 80. vidusskola</t>
  </si>
  <si>
    <t>Andromedas gatve 11</t>
  </si>
  <si>
    <t>Rīgas 154. pirmsskolas izglītības iestāde</t>
  </si>
  <si>
    <t>Andromedas gatve 3</t>
  </si>
  <si>
    <t>Rīgas 223. pirmsskolas izglītības iestāde</t>
  </si>
  <si>
    <t>Aptiekas iela 12</t>
  </si>
  <si>
    <t>Rīgas 232. pirmsskolas izglītības iestāde</t>
  </si>
  <si>
    <t>Augusta dombrovska iela 87</t>
  </si>
  <si>
    <t>Rīgas 161. pirmsskolas izglītības iestāde</t>
  </si>
  <si>
    <t>Augusta Dombrovska iela 9C</t>
  </si>
  <si>
    <t>Pāvula Jurjāna mūzikas skola</t>
  </si>
  <si>
    <t>Baložu iela 24</t>
  </si>
  <si>
    <t>Baložu iela 27</t>
  </si>
  <si>
    <t>Rīgas 63. pamatskola</t>
  </si>
  <si>
    <t>Baltezera iela 6</t>
  </si>
  <si>
    <t>Rīgas 209. pirmsskolas izglītības iestāde "Bitīte"</t>
  </si>
  <si>
    <t>Bišu iela 5</t>
  </si>
  <si>
    <t>Rīgas 255. pirmsskolas izglītības iestāde</t>
  </si>
  <si>
    <t>Brāļu Kaudzīšu iela 5</t>
  </si>
  <si>
    <t>Rīgas 210.  pirmsskolas izglītības iestāde</t>
  </si>
  <si>
    <t>Brūžu iela 6</t>
  </si>
  <si>
    <t>Rīgas 135. pirmsskolas izglītības iestāde "Liepziediņi"</t>
  </si>
  <si>
    <t>Čiekurkalna 1. līnija 53A</t>
  </si>
  <si>
    <t>Rīgas pirmsskolas izglītības iestāde "Madariņa"</t>
  </si>
  <si>
    <t>Dagmāras iela 3</t>
  </si>
  <si>
    <t>Rīgas Ostvalda vidusskola</t>
  </si>
  <si>
    <t>Dammes iela 20</t>
  </si>
  <si>
    <t>Rīgas 267. pirmsskolas izglītības iestāde</t>
  </si>
  <si>
    <t>Dravnieku iela 8</t>
  </si>
  <si>
    <t>Rīgas 182. pirmsskolas izglītības iestāde</t>
  </si>
  <si>
    <t>Dzelzavas iela 17A</t>
  </si>
  <si>
    <t>Dzelzavas iela 9</t>
  </si>
  <si>
    <t>Rīgas pirmsskolas izglītības iestāde "Pūcīte"</t>
  </si>
  <si>
    <t>Ērgļu iela 1</t>
  </si>
  <si>
    <t>Rīgas 170. pirmsskolas izglītības iestāde</t>
  </si>
  <si>
    <t>Firsa Sadovņikova iela 20A</t>
  </si>
  <si>
    <t>Rīgas 80. pirmsskolas izglītības iestāde</t>
  </si>
  <si>
    <t>Garā iela 24</t>
  </si>
  <si>
    <t>Rīgas pirmsskolas izglītības iestāde "Kadiķītis"</t>
  </si>
  <si>
    <t>Garā iela 31</t>
  </si>
  <si>
    <t>Rīgas 172. pirmsskolas izglītības iestāde</t>
  </si>
  <si>
    <t>Gludas iela 5</t>
  </si>
  <si>
    <t>Rīgas pirmsskolas izglītības iestāde Zīļuks</t>
  </si>
  <si>
    <t>Hipokrāta iela 25A</t>
  </si>
  <si>
    <t>Rīgas pirmsskolas izglītības iestāde "Ābeļzieds"</t>
  </si>
  <si>
    <t>Ikšķiles iela 10</t>
  </si>
  <si>
    <t>Rīgas  pirmsskolas izglītības iestāde "Dzintariņš"</t>
  </si>
  <si>
    <t xml:space="preserve">Ikšķiles iela 12 </t>
  </si>
  <si>
    <t>Rīgas 97. pirmsskolas izglītības iestāde</t>
  </si>
  <si>
    <t>Ikšķiles iela 8</t>
  </si>
  <si>
    <t>Rīgas pirmsskolas izglītības iestāde "Domino"</t>
  </si>
  <si>
    <t>Ilūkstes iela 2</t>
  </si>
  <si>
    <t>Rīgas 264. pirmsskolas izglītības iestāde "Zelta atslēdziņa"</t>
  </si>
  <si>
    <t>Imantas 18. līnija 1</t>
  </si>
  <si>
    <t>Rīgas pirmsskolas izglītības iestāde "Zvaniņš"</t>
  </si>
  <si>
    <t>Imantas 18. līnija 5A</t>
  </si>
  <si>
    <t>Rīgas 69. pamatskola</t>
  </si>
  <si>
    <t>Imantas iela 11A</t>
  </si>
  <si>
    <t>Rīgas 4. pirmsskolas izglītības iestāde "Avotiņš"</t>
  </si>
  <si>
    <t>Īslīces iela 10</t>
  </si>
  <si>
    <t>Rīgas pirmsskolas izglītības iestāde "Jumis"</t>
  </si>
  <si>
    <t>Jaunrozes iela 12</t>
  </si>
  <si>
    <t xml:space="preserve">Rīgas 259. pirmsskolas izglītības iestāde </t>
  </si>
  <si>
    <t>Jāņa Grestes iela 3</t>
  </si>
  <si>
    <t>Rīgas 272. pirmsskolas izglītības iestāde "Pērlīte"</t>
  </si>
  <si>
    <t>Jelgavas iela 86 A</t>
  </si>
  <si>
    <t>Rīgas Strazdumuižas vidusskola-attīstības centrs</t>
  </si>
  <si>
    <t>Juglas iela 5 K-3</t>
  </si>
  <si>
    <t>Rīgas Anniņmuižas vidusskola</t>
  </si>
  <si>
    <t>Kleistu iela 14</t>
  </si>
  <si>
    <t xml:space="preserve">Rīgas 94. pirmsskolas izglītības iestāde </t>
  </si>
  <si>
    <t>Krišjāņa Barona iela 97B</t>
  </si>
  <si>
    <t>Rīgas pirmsskolas izglītības iestāde "Saulespuķe"</t>
  </si>
  <si>
    <t>Latgales iela 289</t>
  </si>
  <si>
    <t>Āgenskalna Valsts ģimnāzija</t>
  </si>
  <si>
    <t>Lavīzes iela 2A</t>
  </si>
  <si>
    <t>Rīgas 146. pirmsskolas izglītības iestāde</t>
  </si>
  <si>
    <t>Līksnas iela 27</t>
  </si>
  <si>
    <t>Rīgas 244. pirmsskolas izglītības iestāde</t>
  </si>
  <si>
    <t>Marsa gatve 16</t>
  </si>
  <si>
    <t>Marsa gatve 8</t>
  </si>
  <si>
    <t xml:space="preserve">Rīgas 57. pirmsskolas izglītības iestāde </t>
  </si>
  <si>
    <t>Mazā Caunes iela 3</t>
  </si>
  <si>
    <t>Rīgas Arkādijas vidusskola</t>
  </si>
  <si>
    <t>Melnsila iela 6</t>
  </si>
  <si>
    <t>Bērnu un jauniešu centrs "IK Auseklis"</t>
  </si>
  <si>
    <t>Mežciema iela 41</t>
  </si>
  <si>
    <t>Rīgas Šaha skola</t>
  </si>
  <si>
    <t>Pērnavas iela 10</t>
  </si>
  <si>
    <t>Rīgas 224. pirmsskolas izglītības iestāde</t>
  </si>
  <si>
    <t>Prušu iela 82</t>
  </si>
  <si>
    <t>Latgales priekšpilsētas Mūzikas un mākslas skola</t>
  </si>
  <si>
    <t>Prūšu iela 13A</t>
  </si>
  <si>
    <t>Prūšu iela 13B</t>
  </si>
  <si>
    <t>Rīgas 85. pamatskola</t>
  </si>
  <si>
    <t>Purvciema iela 23A</t>
  </si>
  <si>
    <t>Rīgas pirmsskolas izglītības iestāde "Riekstiņš"</t>
  </si>
  <si>
    <t>Riekstu iela 14</t>
  </si>
  <si>
    <t>Pārdaugavas bērnu un jauniešu centrs "Altona" Zolitūdes filiāle</t>
  </si>
  <si>
    <t>Ruses iela 13</t>
  </si>
  <si>
    <t>Puškina licejs</t>
  </si>
  <si>
    <t>Sarkandaugavas iela 22</t>
  </si>
  <si>
    <t>Rīgas pirmsskolas izglītības iestāde "Māra"</t>
  </si>
  <si>
    <t>Sesku iela 33B</t>
  </si>
  <si>
    <t>Rīgas pirmsskolas izglītības iestāde "Margrietiņa"</t>
  </si>
  <si>
    <t>Slokas iela 126</t>
  </si>
  <si>
    <t>Rīgas pirmsskolas izglītības iestāde "Kamenīte"</t>
  </si>
  <si>
    <t>Slokas iela 126A</t>
  </si>
  <si>
    <t>Rīgas 104. pirmsskolas izglītības iestāde</t>
  </si>
  <si>
    <t>Slokas iela 207</t>
  </si>
  <si>
    <t>Rīgas pirmsskolas izglītības iestāde "Dardedze"</t>
  </si>
  <si>
    <t>Slokas iela 209</t>
  </si>
  <si>
    <t>Rīgas 41. vidusskola</t>
  </si>
  <si>
    <t>Slokas iela 49A</t>
  </si>
  <si>
    <t>Rīgas 42. pirmsskolas izglītības iestāde</t>
  </si>
  <si>
    <t>Sofijas iela 3</t>
  </si>
  <si>
    <t>Rīgas pirmsskolas izglītības iestāde "Teiksma"</t>
  </si>
  <si>
    <t>Stūrīša iela 16A</t>
  </si>
  <si>
    <t>Bolderājas Mūzikas un mākslas skola</t>
  </si>
  <si>
    <t>STŪRMAŅU IELA 31</t>
  </si>
  <si>
    <t>Rīgas pirmsskolas izglītības iestāde "Mārdega"</t>
  </si>
  <si>
    <t>Tallinas iela 64</t>
  </si>
  <si>
    <t>Rīgas 148 pirmsskolas izglītības iestāde</t>
  </si>
  <si>
    <t>Tomsona iela 18</t>
  </si>
  <si>
    <t>Rīgas pirmsskolas izglītības iestāde "Dzilniņa" FILIĀLE</t>
  </si>
  <si>
    <t>Ulbrokas iela 20</t>
  </si>
  <si>
    <t>Rīgas 106. pirmsskolas izglītības iestāde</t>
  </si>
  <si>
    <t>Ūnijas iela 83</t>
  </si>
  <si>
    <t>Rīgas 61. pirmsskolas izglītības iestāde</t>
  </si>
  <si>
    <t>Vaidavas iela 11</t>
  </si>
  <si>
    <t>Rīgas 160.pirmsskolas izglītības iestāde</t>
  </si>
  <si>
    <t>Vangažu iela 40A</t>
  </si>
  <si>
    <t>Rīgas Grīziņkalna pirmsskola</t>
  </si>
  <si>
    <t>Vārnu iela 13A</t>
  </si>
  <si>
    <t>Rīgas pirmsskolas izglītības iestāde Imanta</t>
  </si>
  <si>
    <t>Vecumnieku iela 7</t>
  </si>
  <si>
    <t>Vietalvas iela 10</t>
  </si>
  <si>
    <t>Kultūras pils „Ziemeļblāzma”</t>
  </si>
  <si>
    <t>Ziemeļblāzmas iela 36</t>
  </si>
  <si>
    <t>Augusta Dombrovska Mūzikas skola</t>
  </si>
  <si>
    <t>Ziemeļblāzmas iela 38</t>
  </si>
  <si>
    <t>Nr.p.k.</t>
  </si>
  <si>
    <t>Preces nosaukums, tehniskās prasības. Spuldzes tips 1.</t>
  </si>
  <si>
    <r>
      <t>Pretendenta piedāvātie parametri</t>
    </r>
    <r>
      <rPr>
        <b/>
        <vertAlign val="superscript"/>
        <sz val="12"/>
        <color rgb="FF000000"/>
        <rFont val="Times New Roman"/>
        <family val="1"/>
        <charset val="186"/>
      </rPr>
      <t xml:space="preserve"> </t>
    </r>
    <r>
      <rPr>
        <b/>
        <sz val="12"/>
        <color rgb="FF000000"/>
        <rFont val="Times New Roman"/>
        <family val="1"/>
        <charset val="186"/>
      </rPr>
      <t>un ražotāja informācija</t>
    </r>
  </si>
  <si>
    <t>LED spuldze ieskrūvējama – 3W E27</t>
  </si>
  <si>
    <t>Daudzums (gab.)</t>
  </si>
  <si>
    <t xml:space="preserve">Preces ražotājs:  </t>
  </si>
  <si>
    <t xml:space="preserve">Preces modelis: </t>
  </si>
  <si>
    <t>Tehniskais stāvoklis</t>
  </si>
  <si>
    <t>Jauns (nelietots)</t>
  </si>
  <si>
    <t>Vispārīgas tehniskās prasības</t>
  </si>
  <si>
    <t>1.1.</t>
  </si>
  <si>
    <t>Cokols</t>
  </si>
  <si>
    <t>E27</t>
  </si>
  <si>
    <t>1.2.</t>
  </si>
  <si>
    <t>Gaismas plūsmas veids</t>
  </si>
  <si>
    <t>simetrisks</t>
  </si>
  <si>
    <t>1.3.</t>
  </si>
  <si>
    <t>Krāsu izšķirtspējas koeficients CRI lielāks par:</t>
  </si>
  <si>
    <t>1.4.</t>
  </si>
  <si>
    <t>Barošanas nominālā darba sprieguma diapazons, V</t>
  </si>
  <si>
    <t>220-240</t>
  </si>
  <si>
    <t>1.5.</t>
  </si>
  <si>
    <t>Fotobioloģiskā riska drošības grupa saskaņā ar ISSO 17025:</t>
  </si>
  <si>
    <t>1.6.</t>
  </si>
  <si>
    <t>Gaismekļa efektivitāte, ne mazāk kā:</t>
  </si>
  <si>
    <t>100 lm/W</t>
  </si>
  <si>
    <t>1.7.</t>
  </si>
  <si>
    <t>Gaismekļa ekspluatācijas laiks (L80B10 standarts):</t>
  </si>
  <si>
    <t>Vismaz 20 000 h</t>
  </si>
  <si>
    <t>1.8.</t>
  </si>
  <si>
    <t>Gaismas temperatūra K +/- 7 %:</t>
  </si>
  <si>
    <t>1.9.</t>
  </si>
  <si>
    <t>Uzstādīšanas veids</t>
  </si>
  <si>
    <t xml:space="preserve">ieskrūvējams </t>
  </si>
  <si>
    <t>1.10.</t>
  </si>
  <si>
    <t>Papildus</t>
  </si>
  <si>
    <t>Preces nosaukums, tehniskās prasības. Spuldzes tips 2.</t>
  </si>
  <si>
    <t>LED spuldze ieskrūvējama – 3W E14</t>
  </si>
  <si>
    <t>2.1.</t>
  </si>
  <si>
    <t>2.2.</t>
  </si>
  <si>
    <t>2.3.</t>
  </si>
  <si>
    <t>2.4.</t>
  </si>
  <si>
    <t>2.5.</t>
  </si>
  <si>
    <t>2.6.</t>
  </si>
  <si>
    <t>2.7.</t>
  </si>
  <si>
    <t>2.8.</t>
  </si>
  <si>
    <t>2.9.</t>
  </si>
  <si>
    <t>2.10.</t>
  </si>
  <si>
    <t>Preces nosaukums, tehniskās prasības. Spuldzes tips 3.</t>
  </si>
  <si>
    <t>Pretendenta piedāvātie parametri un ražotāja informācija</t>
  </si>
  <si>
    <t>LED spuldze ieskrūvējama – 5,5W E14</t>
  </si>
  <si>
    <t>3.1.</t>
  </si>
  <si>
    <t>E14</t>
  </si>
  <si>
    <t>3.2.</t>
  </si>
  <si>
    <t>3.3.</t>
  </si>
  <si>
    <t>3.4.</t>
  </si>
  <si>
    <t>3.5.</t>
  </si>
  <si>
    <t>3.6.</t>
  </si>
  <si>
    <t>3.7.</t>
  </si>
  <si>
    <t>3.8.</t>
  </si>
  <si>
    <t>3.9.</t>
  </si>
  <si>
    <t>3.10.</t>
  </si>
  <si>
    <t>Preces nosaukums, tehniskās prasības. Spuldzes tips 4.</t>
  </si>
  <si>
    <t>LED spuldze ieskrūvējama – 5,5W E27</t>
  </si>
  <si>
    <t>4.1.</t>
  </si>
  <si>
    <t>4.2.</t>
  </si>
  <si>
    <t>4.3.</t>
  </si>
  <si>
    <t>4.4.</t>
  </si>
  <si>
    <t>4.5.</t>
  </si>
  <si>
    <t>4.6.</t>
  </si>
  <si>
    <t>4.7.</t>
  </si>
  <si>
    <t>4.8.</t>
  </si>
  <si>
    <t>4.9.</t>
  </si>
  <si>
    <t>4.10.</t>
  </si>
  <si>
    <t>Preces nosaukums, tehniskās prasības. Spuldzes tips 5.</t>
  </si>
  <si>
    <t>LED spuldze ieskrūvējama – 9W E14</t>
  </si>
  <si>
    <t>5.1.</t>
  </si>
  <si>
    <t>5.2.</t>
  </si>
  <si>
    <t>5.3.</t>
  </si>
  <si>
    <t>5.4.</t>
  </si>
  <si>
    <t>5.5.</t>
  </si>
  <si>
    <t>5.6.</t>
  </si>
  <si>
    <t>90-100 lm/W</t>
  </si>
  <si>
    <t>5.7.</t>
  </si>
  <si>
    <t>5.8.</t>
  </si>
  <si>
    <t>5.9.</t>
  </si>
  <si>
    <t>5.10.</t>
  </si>
  <si>
    <t>Preces nosaukums, tehniskās prasības. Spuldzes tips 6.</t>
  </si>
  <si>
    <t>LED spuldze ieskrūvējama – 9W E27</t>
  </si>
  <si>
    <t>6.1.</t>
  </si>
  <si>
    <t>6.2.</t>
  </si>
  <si>
    <t>6.3.</t>
  </si>
  <si>
    <t>6.4.</t>
  </si>
  <si>
    <t>6.5.</t>
  </si>
  <si>
    <t>6.6.</t>
  </si>
  <si>
    <t>6.7.</t>
  </si>
  <si>
    <t>6.8.</t>
  </si>
  <si>
    <t>6.9.</t>
  </si>
  <si>
    <t>6.10.</t>
  </si>
  <si>
    <t>Preces nosaukums, tehniskās prasības. Spuldzes tips 7.</t>
  </si>
  <si>
    <t>LED spuldze ieskrūvējama – 11W E14</t>
  </si>
  <si>
    <t>7.1.</t>
  </si>
  <si>
    <t>7.2.</t>
  </si>
  <si>
    <t>7.3.</t>
  </si>
  <si>
    <t>7.4.</t>
  </si>
  <si>
    <t>7.5.</t>
  </si>
  <si>
    <t>7.6.</t>
  </si>
  <si>
    <t>7.7.</t>
  </si>
  <si>
    <t>7.8.</t>
  </si>
  <si>
    <t>7.9.</t>
  </si>
  <si>
    <t>7.10.</t>
  </si>
  <si>
    <t>Preces nosaukums, tehniskās prasības. Spuldzes tips 8.</t>
  </si>
  <si>
    <t>LED spuldze ieskrūvējama – 11W E27</t>
  </si>
  <si>
    <t>8.1.</t>
  </si>
  <si>
    <t>8.2.</t>
  </si>
  <si>
    <t>8.3.</t>
  </si>
  <si>
    <t>8.4.</t>
  </si>
  <si>
    <t>8.5.</t>
  </si>
  <si>
    <t>8.6.</t>
  </si>
  <si>
    <t>8.7.</t>
  </si>
  <si>
    <t>8.8.</t>
  </si>
  <si>
    <t>8.9.</t>
  </si>
  <si>
    <t>8.10.</t>
  </si>
  <si>
    <t>Preces nosaukums, tehniskās prasības. Spuldzes tips 9.</t>
  </si>
  <si>
    <t xml:space="preserve">LED spuldze ieskrūvējama – 12W E14 </t>
  </si>
  <si>
    <t>9.1.</t>
  </si>
  <si>
    <t>9.2.</t>
  </si>
  <si>
    <t>9.3.</t>
  </si>
  <si>
    <t>9.4.</t>
  </si>
  <si>
    <t>9.5.</t>
  </si>
  <si>
    <t>9.6.</t>
  </si>
  <si>
    <t>9.7.</t>
  </si>
  <si>
    <t>9.8.</t>
  </si>
  <si>
    <t>9.9.</t>
  </si>
  <si>
    <t>9.10.</t>
  </si>
  <si>
    <t>Preces nosaukums, tehniskās prasības. Spuldzes tips 10.</t>
  </si>
  <si>
    <t xml:space="preserve">LED spuldze ieskrūvējama – 12W E27 </t>
  </si>
  <si>
    <t>10.1.</t>
  </si>
  <si>
    <t>10.2.</t>
  </si>
  <si>
    <t>10.3.</t>
  </si>
  <si>
    <t>10.4.</t>
  </si>
  <si>
    <t>10.5.</t>
  </si>
  <si>
    <t>10.6.</t>
  </si>
  <si>
    <t>10.7.</t>
  </si>
  <si>
    <t>10.8.</t>
  </si>
  <si>
    <t>10.9.</t>
  </si>
  <si>
    <t>10.10.</t>
  </si>
  <si>
    <t>Preces nosaukums, tehniskās prasības. Spuldzes tips 11.</t>
  </si>
  <si>
    <t>LED spuldze ieskrūvējama – 14W E27</t>
  </si>
  <si>
    <t>11.1.</t>
  </si>
  <si>
    <t>11.2.</t>
  </si>
  <si>
    <t>11.3.</t>
  </si>
  <si>
    <t>11.4.</t>
  </si>
  <si>
    <t>11.5.</t>
  </si>
  <si>
    <t>11.6.</t>
  </si>
  <si>
    <t>11.7.</t>
  </si>
  <si>
    <t>11.8.</t>
  </si>
  <si>
    <t>11.9.</t>
  </si>
  <si>
    <t>11.10.</t>
  </si>
  <si>
    <t>Preces nosaukums, tehniskās prasības. Spuldzes tips 12.</t>
  </si>
  <si>
    <t>LED spuldze ieskrūvējama – 19W E27</t>
  </si>
  <si>
    <t>12.1.</t>
  </si>
  <si>
    <t>12.2.</t>
  </si>
  <si>
    <t>12.3.</t>
  </si>
  <si>
    <t>12.4.</t>
  </si>
  <si>
    <t>12.5.</t>
  </si>
  <si>
    <t>12.6.</t>
  </si>
  <si>
    <t>12.7.</t>
  </si>
  <si>
    <t>12.8.</t>
  </si>
  <si>
    <t>12.9.</t>
  </si>
  <si>
    <t>12.10.</t>
  </si>
  <si>
    <t>Preces nosaukums, tehniskās prasības. Spuldzes tips 13.</t>
  </si>
  <si>
    <t>LED spuldze ieskrūvējama – 55W E40</t>
  </si>
  <si>
    <t>13.1.</t>
  </si>
  <si>
    <t>E40</t>
  </si>
  <si>
    <t>13.2.</t>
  </si>
  <si>
    <t>13.3.</t>
  </si>
  <si>
    <t>13.4.</t>
  </si>
  <si>
    <t>13.5.</t>
  </si>
  <si>
    <t>13.6.</t>
  </si>
  <si>
    <t>13.7.</t>
  </si>
  <si>
    <t>13.8.</t>
  </si>
  <si>
    <t>13.9.</t>
  </si>
  <si>
    <t>13.10.</t>
  </si>
  <si>
    <t>Spuldzes tips 1</t>
  </si>
  <si>
    <t>Spuldzes tips 10</t>
  </si>
  <si>
    <t>Spuldzes tips 12</t>
  </si>
  <si>
    <t>Spuldzes tips 13</t>
  </si>
  <si>
    <t>Spuldzes tips 2</t>
  </si>
  <si>
    <t>Spuldzes tips 3</t>
  </si>
  <si>
    <t>Spuldzes tips 4</t>
  </si>
  <si>
    <t>Spuldzes tips 5</t>
  </si>
  <si>
    <t>Spuldzes tips 6</t>
  </si>
  <si>
    <t>Spuldzes tips 7</t>
  </si>
  <si>
    <t>Spuldzes tips 8</t>
  </si>
  <si>
    <t>Spuldzes tips 9</t>
  </si>
  <si>
    <t>Spuldzes tips 11</t>
  </si>
  <si>
    <t>Kopā</t>
  </si>
  <si>
    <t xml:space="preserve">Preces nosaukums, tehniskās prasības. </t>
  </si>
  <si>
    <t>gab.</t>
  </si>
  <si>
    <t>Vienības mērvienība</t>
  </si>
  <si>
    <t>Cena par vienu vienību EUR bez PVN</t>
  </si>
  <si>
    <t>Vienību skaits</t>
  </si>
  <si>
    <t>Kopējā cena EUR bez PVN</t>
  </si>
  <si>
    <t>Kopējā  cena EUR ar PVN</t>
  </si>
  <si>
    <t>Kopējā līgumcena EUR</t>
  </si>
  <si>
    <t>TEHNISKĀ SPECIFIKĀCIJA – TEHNISKAIS PIEDĀVĀJUMS</t>
  </si>
  <si>
    <t xml:space="preserve">„ Kvēlspuldžu nomaiņa Rīgas valstspilsētas pašvaldības Izglītības, kultūras un sporta departamenta padotības iestādēs”, </t>
  </si>
  <si>
    <t>Pakalpojuma mērķis, apraksts un tā nepieciešamības pamatojums</t>
  </si>
  <si>
    <t>1. Vispārīgās prasības</t>
  </si>
  <si>
    <t>Esošo energoneefektīvo kvēlspuldžu nomaiņa ar LED tipa spuldzēm Rīgas valstspilsētas pašvaldības Izglītības, kultūras un sporta departamenta padotības iestādēs, turpmāk- Iestādes, ļaus samazināt enerģijas patēriņu, izmaksas, vienlaikus uzlabojot gaismas kvalitāti. 9288 kvēlspuldžu nomaiņa paredzēta 70 Iestādēs 76 adresēs.</t>
  </si>
  <si>
    <t>1.1.  Piegādātājam ir jānodrošina piegādāto spuldžu kvalitāti un tehniskos parametrus apliecinot to ar attiecīgu ražotāja dokumentāciju.</t>
  </si>
  <si>
    <t>2.     Tehniskā piedāvājumu prasības</t>
  </si>
  <si>
    <t xml:space="preserve">2.2.  LVS EN 55015:2013 (Elektroapgaismes ierīču un tamlīdzīgu iekārtu radiotraucējumu raksturlielumu robežvērtības un mērīšana); </t>
  </si>
  <si>
    <t>2.3.  LVS EN 61547:2010 (Vispārīgās apgaismes ierīces. Elektromagnētiskās traucējumnoturības prasības (IEC 61547:2009));</t>
  </si>
  <si>
    <t>2.4.  LVS EN 61000-3-2:2015 (Elektromagnētiskā saderība (EMS). 3-2. daļa: Robežvērtības. Augstāko harmoniku strāvu robežvērtības (iekārtu ieejas strāva ≤ 16 A uz fāzi) (IEC 61000-3-2:2014);</t>
  </si>
  <si>
    <t>2.5.  LVS EN 61000-3-3:2013 (Elektromagnētiskā saderība (EMS). 3-3. daļa: Robežas. Sprieguma izmaiņu, sprieguma svārstību un mirgoņas ierobežošana publisko zemsprieguma elektroapgādes sistēmu iekārtām, kuru nominālā strāva ≤16 A uz fāzi un kurām nav īpašu pieslēguma nosacījumu (IEC 61000-3-3:2013));</t>
  </si>
  <si>
    <t>2.6.  Sertificētas atbilstības izvērtēšanas iestādes apstiprinātu un izsniegtu sertifikātu par gaismekļu atbilstību RoHS direktīvai (ES direktīva Nr. 2011/65/EU) vai cita ražotāja vai tā pilnvarota pārstāvja izsniegta tehniskā dokumentācija, kas apliecina gaismekļu atbilstību RoHS direktīvai;</t>
  </si>
  <si>
    <t>2.7.  Sertificētas atbilstības izvērtēšanas iestādes apstiprinātus un izsniegtus gaismekļu EMC testa rezultātus; EMC testa rezultātos ir apstiprināta gaismekļu atbilstība LVS EN 55015:2013; LVS EN 61000-3-3:2013; LVS EN 61547:2010 un LVS EN 61000-3-2:2006 + A2:2009 standartiem vai cita ražotāja vai tā pilnvarota pārstāvja izsniegta tehniskā dokumentācija, kas apliecina gaismekļu EMC testa rezultātus.</t>
  </si>
  <si>
    <t xml:space="preserve">Rīgas valstspilsētas pašvaldības Izglītības, kultūras un sporta departamenta Finanšu pārvaldes Starptautisko un investīciju projektu nodaļas vadītāja </t>
  </si>
  <si>
    <t>I.Doniņa</t>
  </si>
  <si>
    <t>Iepirkuma komisijas priekšsēdētāja</t>
  </si>
  <si>
    <t>I. Krūmiņa</t>
  </si>
  <si>
    <t>FINANŠU PIEDĀVĀJUMS</t>
  </si>
  <si>
    <t>“Kvēlspuldžu nomaiņa Rīgas valstspilsētas pašvaldības Izglītības, kultūras un sporta departamenta padotības iestādēs”</t>
  </si>
  <si>
    <t>Pretendenta pilnvarotā (paraksta tiesīgā) persona:</t>
  </si>
  <si>
    <t xml:space="preserve"> ___________________        _________________  ______________________</t>
  </si>
  <si>
    <t xml:space="preserve">    /vārds, uzvārds/                               /amats/                                 /paraksts/  </t>
  </si>
  <si>
    <t>/sagatavošanas vieta</t>
  </si>
  <si>
    <t>____________________   2024. gada ___.________________</t>
  </si>
  <si>
    <t>Pretendenta nosaukums:</t>
  </si>
  <si>
    <t>Reģistrācijas numurs:</t>
  </si>
  <si>
    <t>Juridiskā adrese:</t>
  </si>
  <si>
    <t>Faktiskā adrese:</t>
  </si>
  <si>
    <t xml:space="preserve">Tālr. numurs: </t>
  </si>
  <si>
    <t>E-pasts:</t>
  </si>
  <si>
    <t xml:space="preserve">Kontaktpersonas tālr. numurs, e-pasts: </t>
  </si>
  <si>
    <r>
      <t>Kontaktpersona:</t>
    </r>
    <r>
      <rPr>
        <i/>
        <sz val="12"/>
        <rFont val="Times New Roman"/>
        <family val="1"/>
        <charset val="186"/>
      </rPr>
      <t>*</t>
    </r>
  </si>
  <si>
    <t>Spuldžu skaits 
(vienības)</t>
  </si>
  <si>
    <t>*Rekvizītus “paraksts” un “datums” neaizpilda, ja dokuments parakstīts elektroniski ar drošu elektronisko parakstu un satur laika zīmogu</t>
  </si>
  <si>
    <r>
      <t>4.pielikums</t>
    </r>
    <r>
      <rPr>
        <sz val="12"/>
        <rFont val="Times New Roman"/>
        <family val="1"/>
        <charset val="186"/>
      </rPr>
      <t xml:space="preserve"> pie iepirkuma</t>
    </r>
  </si>
  <si>
    <t>PVN,
EUR</t>
  </si>
  <si>
    <t>2.1.  Pretendentam jāiesniedz spuldžu ražotāja vai tā pilnvarotā pārstāvja izsniegtas piedāvāto gaismekļu CE atbilstības deklarācijas , kas atbilst šādiem standartiem vai to ekvivalentiem:</t>
  </si>
  <si>
    <t>1.3.  Piegādātājs ir atbildīgs par esošo spuldžu utilizēšanu saskaņā ar Ministru kabineta 2014.gada 8. jūlija noteikumiem Nr.388 “Elektrisko un elektronisko iekārtu kategorijas un marķēšanas prasības un šo iekārtu atkritumu apsaimniekošanas prasības un kārtība”.</t>
  </si>
  <si>
    <t>Finanšu piedāvājumā jāiekļauj piegādes izmaksas un esošo spuldžu savākšanas un utilizēšananas izmaksas piegādes spuldžu apjomā.</t>
  </si>
  <si>
    <t>1.2.  Piegādātājs uzņemas pilnu atbildību par gaismekļu piegādi uz objektiem (spuldžu nomaiņu Iestāde veic patstāvīgi).</t>
  </si>
  <si>
    <t>LED spuldze ieskrūvējama – 2.7W - 3.5W E27</t>
  </si>
  <si>
    <t>LED spuldze ieskrūvējama – 2.7W - 3.5W E14</t>
  </si>
  <si>
    <t>LED spuldze ieskrūvējama – 5W - 6W E14</t>
  </si>
  <si>
    <t>LED spuldze ieskrūvējama – 5W - 6W E27</t>
  </si>
  <si>
    <t>LED spuldze ieskrūvējama – 8W - 10W E14</t>
  </si>
  <si>
    <t>LED spuldze ieskrūvējama – 8W - 10W E27</t>
  </si>
  <si>
    <t>LED spuldze ieskrūvējama – 10W - 12W E14</t>
  </si>
  <si>
    <t>LED spuldze ieskrūvējama – 10W - 12W E27</t>
  </si>
  <si>
    <t xml:space="preserve">LED spuldze ieskrūvējama – 11W - 13W E14 </t>
  </si>
  <si>
    <t xml:space="preserve">LED spuldze ieskrūvējama – 11W - 13W E27 </t>
  </si>
  <si>
    <t>LED spuldze ieskrūvējama – 12.5W - 15W E27</t>
  </si>
  <si>
    <t>LED spuldze ieskrūvējama – 17W - 21W E27</t>
  </si>
  <si>
    <t>LED spuldze ieskrūvējama – 50W - 60W E40</t>
  </si>
  <si>
    <t>(aktualizēts 14.10.2024.)</t>
  </si>
  <si>
    <t>Nr. RVPIKSD 2024/23 nolikuma</t>
  </si>
  <si>
    <t>(iepirkuma identifikācijas numurs RVPIKSD 2024/23)</t>
  </si>
  <si>
    <t>identifikācijas Nr. RVPIKSD 2024/23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</si>
</sst>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11"/>
      <color rgb="FF000000"/>
      <name val="Times New Roman"/>
      <family val="1"/>
      <charset val="186"/>
    </font>
    <font>
      <b/>
      <sz val="11"/>
      <color rgb="FF000000"/>
      <name val="Times New Roman"/>
      <family val="1"/>
      <charset val="186"/>
    </font>
    <font>
      <b/>
      <sz val="12"/>
      <color rgb="FF000000"/>
      <name val="Times New Roman"/>
      <family val="1"/>
      <charset val="186"/>
    </font>
    <font>
      <b/>
      <vertAlign val="superscript"/>
      <sz val="12"/>
      <color rgb="FF000000"/>
      <name val="Times New Roman"/>
      <family val="1"/>
      <charset val="186"/>
    </font>
    <font>
      <sz val="12"/>
      <color rgb="FF000000"/>
      <name val="Times New Roman"/>
      <family val="1"/>
      <charset val="186"/>
    </font>
    <font>
      <b/>
      <i/>
      <sz val="12"/>
      <color theme="1"/>
      <name val="Times New Roman"/>
      <family val="1"/>
      <charset val="186"/>
    </font>
    <font>
      <b/>
      <sz val="11"/>
      <color theme="1"/>
      <name val="Calibri"/>
      <family val="2"/>
      <charset val="186"/>
      <scheme val="minor"/>
    </font>
    <font>
      <sz val="13"/>
      <color theme="1"/>
      <name val="Times New Roman"/>
      <family val="1"/>
      <charset val="186"/>
    </font>
    <font>
      <b/>
      <sz val="13"/>
      <color theme="1"/>
      <name val="Times New Roman"/>
      <family val="1"/>
      <charset val="186"/>
    </font>
    <font>
      <i/>
      <sz val="11"/>
      <color theme="1"/>
      <name val="Calibri"/>
      <family val="2"/>
      <charset val="186"/>
      <scheme val="minor"/>
    </font>
    <font>
      <sz val="1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3"/>
      <name val="Times New Roman"/>
      <family val="1"/>
      <charset val="186"/>
    </font>
    <font>
      <i/>
      <sz val="13"/>
      <color theme="1"/>
      <name val="Times New Roman"/>
      <family val="1"/>
      <charset val="186"/>
    </font>
    <font>
      <sz val="11"/>
      <color theme="1"/>
      <name val="Calibri"/>
      <family val="2"/>
      <charset val="186"/>
      <scheme val="minor"/>
    </font>
  </fonts>
  <fills count="6">
    <fill>
      <patternFill patternType="none"/>
    </fill>
    <fill>
      <patternFill patternType="gray125"/>
    </fill>
    <fill>
      <patternFill patternType="solid">
        <fgColor theme="0" tint="-0.24991607409894101"/>
        <bgColor indexed="64"/>
      </patternFill>
    </fill>
    <fill>
      <patternFill patternType="solid">
        <fgColor rgb="FFA6A6A6"/>
        <bgColor indexed="64"/>
      </patternFill>
    </fill>
    <fill>
      <patternFill patternType="solid">
        <fgColor rgb="FFD9D9D9"/>
        <bgColor indexed="64"/>
      </patternFill>
    </fill>
    <fill>
      <patternFill patternType="solid">
        <fgColor theme="0"/>
        <bgColor indexed="64"/>
      </patternFill>
    </fill>
  </fills>
  <borders count="1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2">
    <xf numFmtId="0" fontId="0" fillId="0" borderId="0"/>
    <xf numFmtId="0" fontId="20" fillId="0" borderId="0"/>
  </cellStyleXfs>
  <cellXfs count="98">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5" fillId="2" borderId="4" xfId="0" applyFont="1" applyFill="1" applyBorder="1" applyAlignment="1">
      <alignment horizontal="center" vertical="center"/>
    </xf>
    <xf numFmtId="0" fontId="6" fillId="3" borderId="2" xfId="0" applyFont="1" applyFill="1" applyBorder="1" applyAlignment="1">
      <alignment vertical="center" wrapText="1"/>
    </xf>
    <xf numFmtId="0" fontId="6" fillId="4" borderId="4" xfId="0" applyFont="1" applyFill="1" applyBorder="1" applyAlignment="1">
      <alignment vertical="center"/>
    </xf>
    <xf numFmtId="0" fontId="1" fillId="0" borderId="4" xfId="0" applyFont="1" applyBorder="1" applyAlignment="1">
      <alignment vertical="center" wrapText="1"/>
    </xf>
    <xf numFmtId="0" fontId="1" fillId="0" borderId="4" xfId="0" applyFont="1" applyBorder="1" applyAlignment="1">
      <alignment vertical="center"/>
    </xf>
    <xf numFmtId="0" fontId="6" fillId="3" borderId="4" xfId="0" applyFont="1" applyFill="1" applyBorder="1" applyAlignment="1">
      <alignment vertical="center" wrapText="1"/>
    </xf>
    <xf numFmtId="0" fontId="2" fillId="4" borderId="4" xfId="0" applyFont="1" applyFill="1" applyBorder="1" applyAlignment="1">
      <alignment vertical="center" wrapText="1"/>
    </xf>
    <xf numFmtId="0" fontId="6" fillId="4" borderId="4" xfId="0" applyFont="1" applyFill="1" applyBorder="1" applyAlignment="1">
      <alignment vertical="center" wrapText="1"/>
    </xf>
    <xf numFmtId="0" fontId="0" fillId="0" borderId="4" xfId="0" applyBorder="1" applyAlignment="1">
      <alignment vertical="top" wrapText="1"/>
    </xf>
    <xf numFmtId="0" fontId="6" fillId="3" borderId="3" xfId="0" applyFont="1" applyFill="1" applyBorder="1" applyAlignment="1">
      <alignment vertical="center" wrapText="1"/>
    </xf>
    <xf numFmtId="0" fontId="2" fillId="0" borderId="3" xfId="0" applyFont="1" applyBorder="1" applyAlignment="1">
      <alignment vertical="center"/>
    </xf>
    <xf numFmtId="0" fontId="8" fillId="4" borderId="3" xfId="0" applyFont="1" applyFill="1" applyBorder="1" applyAlignment="1">
      <alignment vertical="center"/>
    </xf>
    <xf numFmtId="0" fontId="1" fillId="0" borderId="3" xfId="0" applyFont="1" applyBorder="1" applyAlignment="1">
      <alignment vertical="center"/>
    </xf>
    <xf numFmtId="0" fontId="9" fillId="0" borderId="3" xfId="0" applyFont="1" applyBorder="1" applyAlignment="1">
      <alignment vertical="center" wrapText="1"/>
    </xf>
    <xf numFmtId="0" fontId="1" fillId="0" borderId="3" xfId="0" applyFont="1" applyBorder="1" applyAlignment="1">
      <alignment vertical="center" wrapText="1"/>
    </xf>
    <xf numFmtId="0" fontId="20" fillId="0" borderId="0" xfId="1"/>
    <xf numFmtId="0" fontId="20" fillId="0" borderId="0" xfId="1" applyAlignment="1">
      <alignment horizontal="center" vertical="center"/>
    </xf>
    <xf numFmtId="0" fontId="0" fillId="0" borderId="5" xfId="0" applyBorder="1"/>
    <xf numFmtId="0" fontId="0" fillId="0" borderId="0" xfId="0" applyBorder="1"/>
    <xf numFmtId="0" fontId="0" fillId="0" borderId="6" xfId="0" applyBorder="1"/>
    <xf numFmtId="0" fontId="0" fillId="0" borderId="7" xfId="0" applyBorder="1"/>
    <xf numFmtId="0" fontId="10" fillId="0" borderId="8" xfId="0" applyFont="1" applyBorder="1"/>
    <xf numFmtId="0" fontId="10" fillId="0" borderId="9" xfId="0" applyFont="1" applyBorder="1"/>
    <xf numFmtId="0" fontId="10" fillId="0" borderId="5" xfId="0" applyFont="1" applyBorder="1" applyAlignment="1">
      <alignment wrapText="1"/>
    </xf>
    <xf numFmtId="0" fontId="10" fillId="0" borderId="5" xfId="0" applyFont="1" applyFill="1" applyBorder="1" applyAlignment="1">
      <alignment wrapText="1"/>
    </xf>
    <xf numFmtId="0" fontId="10" fillId="0" borderId="5" xfId="0" applyFont="1" applyBorder="1"/>
    <xf numFmtId="4" fontId="0" fillId="0" borderId="5" xfId="0" applyNumberFormat="1" applyBorder="1"/>
    <xf numFmtId="4" fontId="10" fillId="0" borderId="5" xfId="0" applyNumberFormat="1" applyFont="1" applyBorder="1"/>
    <xf numFmtId="2" fontId="0" fillId="0" borderId="5" xfId="0" applyNumberFormat="1" applyBorder="1"/>
    <xf numFmtId="2" fontId="0" fillId="0" borderId="7" xfId="0" applyNumberFormat="1" applyBorder="1"/>
    <xf numFmtId="2" fontId="10" fillId="0" borderId="5" xfId="0" applyNumberFormat="1" applyFont="1" applyBorder="1"/>
    <xf numFmtId="0" fontId="11" fillId="0" borderId="0" xfId="0" applyFont="1" applyAlignment="1">
      <alignment horizontal="justify" vertical="center" wrapText="1"/>
    </xf>
    <xf numFmtId="0" fontId="11" fillId="0" borderId="0" xfId="0" applyFont="1" applyAlignment="1">
      <alignment horizontal="right" vertical="center" wrapText="1"/>
    </xf>
    <xf numFmtId="0" fontId="11" fillId="0" borderId="0" xfId="0" applyFont="1"/>
    <xf numFmtId="0" fontId="12" fillId="0" borderId="0" xfId="0" applyFont="1" applyAlignment="1"/>
    <xf numFmtId="0" fontId="11" fillId="0" borderId="0" xfId="0" applyFont="1" applyAlignment="1">
      <alignment horizontal="right"/>
    </xf>
    <xf numFmtId="0" fontId="14" fillId="0" borderId="0" xfId="0" applyFont="1"/>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5" xfId="0" applyFont="1" applyBorder="1" applyAlignment="1">
      <alignment vertical="center" wrapText="1"/>
    </xf>
    <xf numFmtId="0" fontId="15" fillId="0" borderId="5" xfId="0" applyFont="1" applyBorder="1" applyAlignment="1">
      <alignment vertical="center" wrapText="1"/>
    </xf>
    <xf numFmtId="0" fontId="3" fillId="0" borderId="2" xfId="0" applyFont="1" applyBorder="1" applyAlignment="1">
      <alignment vertical="center" wrapText="1"/>
    </xf>
    <xf numFmtId="0" fontId="13" fillId="0" borderId="0" xfId="0" applyFont="1"/>
    <xf numFmtId="0" fontId="13" fillId="0" borderId="0" xfId="1" applyFont="1"/>
    <xf numFmtId="0" fontId="6" fillId="4" borderId="3" xfId="0" applyFont="1" applyFill="1" applyBorder="1" applyAlignment="1">
      <alignment vertical="center"/>
    </xf>
    <xf numFmtId="0" fontId="1" fillId="0" borderId="1" xfId="0" applyFont="1" applyBorder="1" applyAlignment="1">
      <alignment vertical="center" wrapText="1"/>
    </xf>
    <xf numFmtId="0" fontId="0" fillId="0" borderId="10" xfId="0" applyBorder="1"/>
    <xf numFmtId="0" fontId="0" fillId="0" borderId="0" xfId="0" applyFill="1"/>
    <xf numFmtId="0" fontId="0" fillId="0" borderId="0" xfId="0" applyAlignment="1">
      <alignment wrapText="1"/>
    </xf>
    <xf numFmtId="0" fontId="12" fillId="0" borderId="0" xfId="0" applyFont="1" applyFill="1" applyAlignment="1">
      <alignment wrapText="1"/>
    </xf>
    <xf numFmtId="0" fontId="19" fillId="0" borderId="0" xfId="0" applyFont="1" applyFill="1" applyAlignment="1">
      <alignment wrapText="1"/>
    </xf>
    <xf numFmtId="0" fontId="12" fillId="0" borderId="0" xfId="0" applyFont="1" applyAlignment="1">
      <alignment wrapText="1"/>
    </xf>
    <xf numFmtId="0" fontId="11" fillId="0" borderId="0" xfId="0" applyFont="1" applyAlignment="1">
      <alignment wrapText="1"/>
    </xf>
    <xf numFmtId="0" fontId="18"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8" fillId="5" borderId="0" xfId="0" applyFont="1" applyFill="1" applyAlignment="1">
      <alignment horizontal="left" wrapText="1"/>
    </xf>
    <xf numFmtId="0" fontId="11" fillId="0" borderId="0" xfId="0" applyFont="1" applyAlignment="1">
      <alignment horizontal="left" wrapText="1"/>
    </xf>
    <xf numFmtId="0" fontId="18" fillId="0" borderId="0" xfId="0" applyFont="1" applyAlignment="1">
      <alignment horizontal="left" wrapText="1"/>
    </xf>
    <xf numFmtId="0" fontId="1" fillId="0" borderId="11" xfId="0" applyFont="1" applyBorder="1" applyAlignment="1">
      <alignment vertical="center"/>
    </xf>
    <xf numFmtId="0" fontId="1" fillId="0" borderId="12" xfId="0" applyFont="1" applyBorder="1" applyAlignment="1">
      <alignment vertical="center"/>
    </xf>
    <xf numFmtId="0" fontId="1" fillId="0" borderId="2" xfId="0" applyFont="1" applyBorder="1" applyAlignment="1">
      <alignmen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6" fillId="3" borderId="2" xfId="0" applyFont="1" applyFill="1" applyBorder="1" applyAlignment="1">
      <alignmen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vertical="center"/>
    </xf>
    <xf numFmtId="0" fontId="8" fillId="4" borderId="11" xfId="0" applyFont="1" applyFill="1" applyBorder="1" applyAlignment="1">
      <alignment vertical="center"/>
    </xf>
    <xf numFmtId="0" fontId="8" fillId="4" borderId="12" xfId="0" applyFont="1" applyFill="1" applyBorder="1" applyAlignment="1">
      <alignment vertical="center"/>
    </xf>
    <xf numFmtId="0" fontId="8" fillId="4" borderId="2" xfId="0" applyFont="1" applyFill="1" applyBorder="1" applyAlignment="1">
      <alignment vertical="center"/>
    </xf>
    <xf numFmtId="0" fontId="6" fillId="4" borderId="11" xfId="0" applyFont="1" applyFill="1" applyBorder="1" applyAlignment="1">
      <alignment vertical="center"/>
    </xf>
    <xf numFmtId="0" fontId="6" fillId="4" borderId="12" xfId="0" applyFont="1" applyFill="1" applyBorder="1" applyAlignment="1">
      <alignment vertical="center"/>
    </xf>
    <xf numFmtId="0" fontId="6" fillId="4" borderId="2" xfId="0" applyFont="1" applyFill="1" applyBorder="1" applyAlignment="1">
      <alignment vertical="center"/>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2"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2" xfId="0" applyFont="1" applyBorder="1" applyAlignment="1">
      <alignment vertical="center" wrapText="1"/>
    </xf>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6" fillId="4" borderId="2" xfId="0" applyFont="1" applyFill="1" applyBorder="1" applyAlignment="1">
      <alignment vertical="center" wrapText="1"/>
    </xf>
    <xf numFmtId="0" fontId="1" fillId="0" borderId="11" xfId="0" applyFont="1" applyBorder="1" applyAlignment="1">
      <alignment horizontal="right" vertical="center" wrapText="1"/>
    </xf>
    <xf numFmtId="0" fontId="1" fillId="0" borderId="2" xfId="0" applyFont="1" applyBorder="1" applyAlignment="1">
      <alignment horizontal="right" vertical="center" wrapText="1"/>
    </xf>
    <xf numFmtId="0" fontId="10" fillId="0" borderId="6" xfId="0" applyFont="1" applyBorder="1" applyAlignment="1">
      <alignment horizontal="center" wrapText="1"/>
    </xf>
    <xf numFmtId="0" fontId="10" fillId="0" borderId="8" xfId="0" applyFont="1" applyBorder="1" applyAlignment="1">
      <alignment horizontal="center" wrapText="1"/>
    </xf>
  </cellXfs>
  <cellStyles count="2">
    <cellStyle name="Parasts" xfId="0" builtinId="0"/>
    <cellStyle name="Parasts 2" xfId="1" xr:uid="{00000000-0005-0000-0000-000006000000}"/>
  </cellStyles>
  <dxfs count="28">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a1" displayName="Tabula1" ref="A1:P78" totalsRowCount="1">
  <autoFilter ref="A1:P77" xr:uid="{00000000-0009-0000-0100-000001000000}"/>
  <tableColumns count="16">
    <tableColumn id="1" xr3:uid="{00000000-0010-0000-0000-000001000000}" name="Iestāde"/>
    <tableColumn id="2" xr3:uid="{00000000-0010-0000-0000-000002000000}" name="Adrese"/>
    <tableColumn id="3" xr3:uid="{00000000-0010-0000-0000-000003000000}" name="Spuldzes tips 1" totalsRowFunction="sum" dataDxfId="27" totalsRowDxfId="26"/>
    <tableColumn id="4" xr3:uid="{00000000-0010-0000-0000-000004000000}" name="Spuldzes tips 10" totalsRowFunction="sum" dataDxfId="25" totalsRowDxfId="24"/>
    <tableColumn id="5" xr3:uid="{00000000-0010-0000-0000-000005000000}" name="Spuldzes tips 12" totalsRowFunction="sum" dataDxfId="23" totalsRowDxfId="22"/>
    <tableColumn id="6" xr3:uid="{00000000-0010-0000-0000-000006000000}" name="Spuldzes tips 13" totalsRowFunction="sum" dataDxfId="21" totalsRowDxfId="20"/>
    <tableColumn id="7" xr3:uid="{00000000-0010-0000-0000-000007000000}" name="Spuldzes tips 2" totalsRowFunction="sum" dataDxfId="19" totalsRowDxfId="18"/>
    <tableColumn id="8" xr3:uid="{00000000-0010-0000-0000-000008000000}" name="Spuldzes tips 3" totalsRowFunction="sum" dataDxfId="17" totalsRowDxfId="16"/>
    <tableColumn id="9" xr3:uid="{00000000-0010-0000-0000-000009000000}" name="Spuldzes tips 4" totalsRowFunction="sum" dataDxfId="15" totalsRowDxfId="14"/>
    <tableColumn id="10" xr3:uid="{00000000-0010-0000-0000-00000A000000}" name="Spuldzes tips 5" totalsRowFunction="sum" dataDxfId="13" totalsRowDxfId="12"/>
    <tableColumn id="11" xr3:uid="{00000000-0010-0000-0000-00000B000000}" name="Spuldzes tips 6" totalsRowFunction="sum" dataDxfId="11" totalsRowDxfId="10"/>
    <tableColumn id="12" xr3:uid="{00000000-0010-0000-0000-00000C000000}" name="Spuldzes tips 7" totalsRowFunction="sum" dataDxfId="9" totalsRowDxfId="8"/>
    <tableColumn id="13" xr3:uid="{00000000-0010-0000-0000-00000D000000}" name="Spuldzes tips 8" totalsRowFunction="sum" dataDxfId="7" totalsRowDxfId="6"/>
    <tableColumn id="14" xr3:uid="{00000000-0010-0000-0000-00000E000000}" name="Spuldzes tips 9" totalsRowFunction="sum" dataDxfId="5" totalsRowDxfId="4"/>
    <tableColumn id="15" xr3:uid="{00000000-0010-0000-0000-00000F000000}" name="Spuldzes tips 11" totalsRowFunction="sum" dataDxfId="3" totalsRowDxfId="2"/>
    <tableColumn id="16" xr3:uid="{00000000-0010-0000-0000-000010000000}" name="Kopā" totalsRowFunction="sum" dataDxfId="1" totalsRowDxfId="0"/>
  </tableColumns>
  <tableStyleInfo name="TableStyleLight1"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EBFE0-5959-4CAA-A911-23BE1C861038}">
  <sheetPr>
    <pageSetUpPr fitToPage="1"/>
  </sheetPr>
  <dimension ref="A1:AO30"/>
  <sheetViews>
    <sheetView tabSelected="1" topLeftCell="C1" zoomScaleNormal="100" workbookViewId="0">
      <selection activeCell="E16" sqref="E16"/>
    </sheetView>
  </sheetViews>
  <sheetFormatPr defaultRowHeight="15" x14ac:dyDescent="0.25"/>
  <cols>
    <col min="1" max="2" width="9.28515625" hidden="1" customWidth="1"/>
    <col min="3" max="3" width="157.42578125" customWidth="1"/>
    <col min="6" max="6" width="13.5703125" customWidth="1"/>
    <col min="9" max="9" width="33.7109375" customWidth="1"/>
  </cols>
  <sheetData>
    <row r="1" spans="3:41" x14ac:dyDescent="0.25">
      <c r="C1" s="56"/>
    </row>
    <row r="2" spans="3:41" x14ac:dyDescent="0.25">
      <c r="C2" s="56"/>
    </row>
    <row r="3" spans="3:41" x14ac:dyDescent="0.25">
      <c r="C3" s="56"/>
    </row>
    <row r="4" spans="3:41" ht="16.5" x14ac:dyDescent="0.25">
      <c r="C4" s="57" t="s">
        <v>354</v>
      </c>
      <c r="D4" s="40"/>
      <c r="E4" s="40"/>
      <c r="F4" s="40"/>
      <c r="G4" s="40"/>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row>
    <row r="5" spans="3:41" ht="16.5" x14ac:dyDescent="0.25">
      <c r="C5" s="58" t="s">
        <v>407</v>
      </c>
      <c r="D5" s="40"/>
      <c r="E5" s="40"/>
      <c r="F5" s="40"/>
      <c r="G5" s="40"/>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row>
    <row r="6" spans="3:41" ht="16.5" x14ac:dyDescent="0.25">
      <c r="C6" s="57" t="s">
        <v>355</v>
      </c>
      <c r="D6" s="40"/>
      <c r="E6" s="40"/>
      <c r="F6" s="40"/>
      <c r="G6" s="40"/>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row>
    <row r="7" spans="3:41" ht="16.5" x14ac:dyDescent="0.25">
      <c r="C7" s="59" t="s">
        <v>410</v>
      </c>
      <c r="D7" s="40"/>
      <c r="E7" s="40"/>
      <c r="F7" s="40"/>
      <c r="G7" s="40"/>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row>
    <row r="8" spans="3:41" ht="16.5" x14ac:dyDescent="0.25">
      <c r="C8" s="60"/>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row>
    <row r="9" spans="3:41" ht="16.5" x14ac:dyDescent="0.25">
      <c r="C9" s="60" t="s">
        <v>356</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row>
    <row r="10" spans="3:41" ht="50.45" customHeight="1" x14ac:dyDescent="0.25">
      <c r="C10" s="65" t="s">
        <v>358</v>
      </c>
      <c r="D10" s="65"/>
      <c r="E10" s="65"/>
      <c r="F10" s="65"/>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row>
    <row r="11" spans="3:41" ht="16.5" x14ac:dyDescent="0.25">
      <c r="C11" s="62" t="s">
        <v>357</v>
      </c>
      <c r="D11" s="63"/>
      <c r="E11" s="63"/>
      <c r="F11" s="63"/>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row>
    <row r="12" spans="3:41" ht="16.5" x14ac:dyDescent="0.25">
      <c r="C12" s="65" t="s">
        <v>359</v>
      </c>
      <c r="D12" s="65"/>
      <c r="E12" s="65"/>
      <c r="F12" s="65"/>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row>
    <row r="13" spans="3:41" ht="16.5" x14ac:dyDescent="0.25">
      <c r="C13" s="64" t="s">
        <v>393</v>
      </c>
      <c r="D13" s="63"/>
      <c r="E13" s="63"/>
      <c r="F13" s="63"/>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row>
    <row r="14" spans="3:41" ht="33.6" customHeight="1" x14ac:dyDescent="0.25">
      <c r="C14" s="66" t="s">
        <v>391</v>
      </c>
      <c r="D14" s="66"/>
      <c r="E14" s="66"/>
      <c r="F14" s="66"/>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3:41" ht="16.5" x14ac:dyDescent="0.25">
      <c r="C15" s="61" t="s">
        <v>360</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row>
    <row r="16" spans="3:41" ht="33" x14ac:dyDescent="0.25">
      <c r="C16" s="60" t="s">
        <v>390</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row>
    <row r="17" spans="3:41" ht="16.5" x14ac:dyDescent="0.25">
      <c r="C17" s="60" t="s">
        <v>361</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row>
    <row r="18" spans="3:41" ht="16.5" x14ac:dyDescent="0.25">
      <c r="C18" s="60" t="s">
        <v>362</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row>
    <row r="19" spans="3:41" ht="33" x14ac:dyDescent="0.25">
      <c r="C19" s="60" t="s">
        <v>363</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row>
    <row r="20" spans="3:41" ht="49.5" x14ac:dyDescent="0.25">
      <c r="C20" s="60" t="s">
        <v>364</v>
      </c>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row>
    <row r="21" spans="3:41" ht="33" x14ac:dyDescent="0.25">
      <c r="C21" s="60" t="s">
        <v>365</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row>
    <row r="22" spans="3:41" ht="49.5" x14ac:dyDescent="0.25">
      <c r="C22" s="60" t="s">
        <v>366</v>
      </c>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row>
    <row r="23" spans="3:41" ht="16.5" x14ac:dyDescent="0.25">
      <c r="C23" s="60"/>
      <c r="D23" s="39"/>
      <c r="E23" s="39"/>
      <c r="F23" s="39"/>
      <c r="G23" s="39"/>
      <c r="H23" s="39"/>
      <c r="I23" s="39"/>
      <c r="J23" s="39"/>
    </row>
    <row r="28" spans="3:41" ht="54.75" customHeight="1" x14ac:dyDescent="0.25">
      <c r="C28" s="37" t="s">
        <v>367</v>
      </c>
      <c r="D28" s="38"/>
      <c r="F28" s="38" t="s">
        <v>368</v>
      </c>
    </row>
    <row r="30" spans="3:41" ht="16.5" x14ac:dyDescent="0.25">
      <c r="C30" s="39" t="s">
        <v>369</v>
      </c>
      <c r="F30" s="41" t="s">
        <v>370</v>
      </c>
    </row>
  </sheetData>
  <mergeCells count="3">
    <mergeCell ref="C10:F10"/>
    <mergeCell ref="C12:F12"/>
    <mergeCell ref="C14:F14"/>
  </mergeCells>
  <pageMargins left="0.70866141732283472" right="0.70866141732283472" top="0.74803149606299213" bottom="0.74803149606299213" header="0.31496062992125984" footer="0.31496062992125984"/>
  <pageSetup paperSize="9" scale="69" orientation="landscape" r:id="rId1"/>
  <headerFooter>
    <oddHeader xml:space="preserve">&amp;R1.pielikums pie iepirkuma
Nr. RVPIKSD 2024/23 nolikuma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06D1-1261-4E64-9079-2825D010FE93}">
  <sheetPr>
    <pageSetUpPr fitToPage="1"/>
  </sheetPr>
  <dimension ref="A1:G242"/>
  <sheetViews>
    <sheetView zoomScaleNormal="100" workbookViewId="0">
      <selection activeCell="A2" sqref="A2:C2"/>
    </sheetView>
  </sheetViews>
  <sheetFormatPr defaultRowHeight="15" x14ac:dyDescent="0.25"/>
  <cols>
    <col min="5" max="5" width="30.5703125" customWidth="1"/>
    <col min="6" max="6" width="25.28515625" customWidth="1"/>
    <col min="7" max="7" width="54.42578125" customWidth="1"/>
  </cols>
  <sheetData>
    <row r="1" spans="1:7" ht="35.25" thickBot="1" x14ac:dyDescent="0.3">
      <c r="A1" s="73" t="s">
        <v>148</v>
      </c>
      <c r="B1" s="74"/>
      <c r="C1" s="75"/>
      <c r="D1" s="73" t="s">
        <v>149</v>
      </c>
      <c r="E1" s="74"/>
      <c r="F1" s="75"/>
      <c r="G1" s="7" t="s">
        <v>150</v>
      </c>
    </row>
    <row r="2" spans="1:7" ht="16.5" thickBot="1" x14ac:dyDescent="0.3">
      <c r="A2" s="76">
        <v>1</v>
      </c>
      <c r="B2" s="77"/>
      <c r="C2" s="78"/>
      <c r="D2" s="76" t="s">
        <v>394</v>
      </c>
      <c r="E2" s="77"/>
      <c r="F2" s="77"/>
      <c r="G2" s="78"/>
    </row>
    <row r="3" spans="1:7" ht="16.5" thickBot="1" x14ac:dyDescent="0.3">
      <c r="A3" s="79"/>
      <c r="B3" s="80"/>
      <c r="C3" s="81"/>
      <c r="D3" s="82" t="s">
        <v>152</v>
      </c>
      <c r="E3" s="83"/>
      <c r="F3" s="84"/>
      <c r="G3" s="8">
        <v>86</v>
      </c>
    </row>
    <row r="4" spans="1:7" ht="16.5" thickBot="1" x14ac:dyDescent="0.3">
      <c r="A4" s="67"/>
      <c r="B4" s="68"/>
      <c r="C4" s="69"/>
      <c r="D4" s="70" t="s">
        <v>153</v>
      </c>
      <c r="E4" s="71"/>
      <c r="F4" s="72"/>
      <c r="G4" s="9"/>
    </row>
    <row r="5" spans="1:7" ht="16.5" thickBot="1" x14ac:dyDescent="0.3">
      <c r="A5" s="67"/>
      <c r="B5" s="68"/>
      <c r="C5" s="69"/>
      <c r="D5" s="70" t="s">
        <v>154</v>
      </c>
      <c r="E5" s="71"/>
      <c r="F5" s="72"/>
      <c r="G5" s="9"/>
    </row>
    <row r="6" spans="1:7" ht="16.5" thickBot="1" x14ac:dyDescent="0.3">
      <c r="A6" s="67"/>
      <c r="B6" s="68"/>
      <c r="C6" s="69"/>
      <c r="D6" s="70" t="s">
        <v>155</v>
      </c>
      <c r="E6" s="72"/>
      <c r="F6" s="9" t="s">
        <v>156</v>
      </c>
      <c r="G6" s="10"/>
    </row>
    <row r="7" spans="1:7" ht="16.5" thickBot="1" x14ac:dyDescent="0.3">
      <c r="A7" s="85"/>
      <c r="B7" s="86"/>
      <c r="C7" s="87"/>
      <c r="D7" s="85" t="s">
        <v>157</v>
      </c>
      <c r="E7" s="86"/>
      <c r="F7" s="87"/>
      <c r="G7" s="9"/>
    </row>
    <row r="8" spans="1:7" ht="16.5" thickBot="1" x14ac:dyDescent="0.3">
      <c r="A8" s="70" t="s">
        <v>158</v>
      </c>
      <c r="B8" s="71"/>
      <c r="C8" s="72"/>
      <c r="D8" s="70" t="s">
        <v>159</v>
      </c>
      <c r="E8" s="72"/>
      <c r="F8" s="9" t="s">
        <v>160</v>
      </c>
      <c r="G8" s="9"/>
    </row>
    <row r="9" spans="1:7" ht="16.5" thickBot="1" x14ac:dyDescent="0.3">
      <c r="A9" s="70" t="s">
        <v>161</v>
      </c>
      <c r="B9" s="71"/>
      <c r="C9" s="72"/>
      <c r="D9" s="70" t="s">
        <v>162</v>
      </c>
      <c r="E9" s="72"/>
      <c r="F9" s="9" t="s">
        <v>163</v>
      </c>
      <c r="G9" s="9"/>
    </row>
    <row r="10" spans="1:7" ht="16.5" thickBot="1" x14ac:dyDescent="0.3">
      <c r="A10" s="70" t="s">
        <v>164</v>
      </c>
      <c r="B10" s="71"/>
      <c r="C10" s="72"/>
      <c r="D10" s="70" t="s">
        <v>165</v>
      </c>
      <c r="E10" s="72"/>
      <c r="F10" s="9">
        <v>80</v>
      </c>
      <c r="G10" s="9"/>
    </row>
    <row r="11" spans="1:7" ht="16.5" thickBot="1" x14ac:dyDescent="0.3">
      <c r="A11" s="70" t="s">
        <v>166</v>
      </c>
      <c r="B11" s="71"/>
      <c r="C11" s="72"/>
      <c r="D11" s="70" t="s">
        <v>167</v>
      </c>
      <c r="E11" s="72"/>
      <c r="F11" s="9" t="s">
        <v>168</v>
      </c>
      <c r="G11" s="9"/>
    </row>
    <row r="12" spans="1:7" ht="16.5" thickBot="1" x14ac:dyDescent="0.3">
      <c r="A12" s="70" t="s">
        <v>169</v>
      </c>
      <c r="B12" s="71"/>
      <c r="C12" s="72"/>
      <c r="D12" s="70" t="s">
        <v>170</v>
      </c>
      <c r="E12" s="72"/>
      <c r="F12" s="9">
        <v>1</v>
      </c>
      <c r="G12" s="9"/>
    </row>
    <row r="13" spans="1:7" ht="16.5" thickBot="1" x14ac:dyDescent="0.3">
      <c r="A13" s="70" t="s">
        <v>171</v>
      </c>
      <c r="B13" s="71"/>
      <c r="C13" s="72"/>
      <c r="D13" s="70" t="s">
        <v>172</v>
      </c>
      <c r="E13" s="72"/>
      <c r="F13" s="9" t="s">
        <v>173</v>
      </c>
      <c r="G13" s="9"/>
    </row>
    <row r="14" spans="1:7" ht="16.5" thickBot="1" x14ac:dyDescent="0.3">
      <c r="A14" s="70" t="s">
        <v>174</v>
      </c>
      <c r="B14" s="71"/>
      <c r="C14" s="72"/>
      <c r="D14" s="70" t="s">
        <v>175</v>
      </c>
      <c r="E14" s="72"/>
      <c r="F14" s="9" t="s">
        <v>176</v>
      </c>
      <c r="G14" s="9"/>
    </row>
    <row r="15" spans="1:7" ht="16.5" thickBot="1" x14ac:dyDescent="0.3">
      <c r="A15" s="70" t="s">
        <v>177</v>
      </c>
      <c r="B15" s="71"/>
      <c r="C15" s="72"/>
      <c r="D15" s="70" t="s">
        <v>178</v>
      </c>
      <c r="E15" s="72"/>
      <c r="F15" s="9">
        <v>3000</v>
      </c>
      <c r="G15" s="9"/>
    </row>
    <row r="16" spans="1:7" ht="16.5" thickBot="1" x14ac:dyDescent="0.3">
      <c r="A16" s="70" t="s">
        <v>179</v>
      </c>
      <c r="B16" s="71"/>
      <c r="C16" s="72"/>
      <c r="D16" s="70" t="s">
        <v>180</v>
      </c>
      <c r="E16" s="72"/>
      <c r="F16" s="9" t="s">
        <v>181</v>
      </c>
      <c r="G16" s="9"/>
    </row>
    <row r="17" spans="1:7" ht="16.5" thickBot="1" x14ac:dyDescent="0.3">
      <c r="A17" s="70" t="s">
        <v>182</v>
      </c>
      <c r="B17" s="71"/>
      <c r="C17" s="72"/>
      <c r="D17" s="70" t="s">
        <v>183</v>
      </c>
      <c r="E17" s="72"/>
      <c r="F17" s="9"/>
      <c r="G17" s="9"/>
    </row>
    <row r="18" spans="1:7" ht="35.25" thickBot="1" x14ac:dyDescent="0.3">
      <c r="A18" s="73" t="s">
        <v>148</v>
      </c>
      <c r="B18" s="74"/>
      <c r="C18" s="75"/>
      <c r="D18" s="73" t="s">
        <v>184</v>
      </c>
      <c r="E18" s="74"/>
      <c r="F18" s="75"/>
      <c r="G18" s="11" t="s">
        <v>150</v>
      </c>
    </row>
    <row r="19" spans="1:7" ht="16.5" thickBot="1" x14ac:dyDescent="0.3">
      <c r="A19" s="76">
        <v>2</v>
      </c>
      <c r="B19" s="77"/>
      <c r="C19" s="78"/>
      <c r="D19" s="76" t="s">
        <v>395</v>
      </c>
      <c r="E19" s="77"/>
      <c r="F19" s="77"/>
      <c r="G19" s="78"/>
    </row>
    <row r="20" spans="1:7" ht="16.5" thickBot="1" x14ac:dyDescent="0.3">
      <c r="A20" s="79"/>
      <c r="B20" s="80"/>
      <c r="C20" s="81"/>
      <c r="D20" s="82" t="s">
        <v>152</v>
      </c>
      <c r="E20" s="83"/>
      <c r="F20" s="84"/>
      <c r="G20" s="8">
        <v>5</v>
      </c>
    </row>
    <row r="21" spans="1:7" ht="16.5" thickBot="1" x14ac:dyDescent="0.3">
      <c r="A21" s="67"/>
      <c r="B21" s="68"/>
      <c r="C21" s="69"/>
      <c r="D21" s="70" t="s">
        <v>153</v>
      </c>
      <c r="E21" s="71"/>
      <c r="F21" s="72"/>
      <c r="G21" s="9"/>
    </row>
    <row r="22" spans="1:7" ht="16.5" thickBot="1" x14ac:dyDescent="0.3">
      <c r="A22" s="67"/>
      <c r="B22" s="68"/>
      <c r="C22" s="69"/>
      <c r="D22" s="70" t="s">
        <v>154</v>
      </c>
      <c r="E22" s="71"/>
      <c r="F22" s="72"/>
      <c r="G22" s="9"/>
    </row>
    <row r="23" spans="1:7" ht="16.5" thickBot="1" x14ac:dyDescent="0.3">
      <c r="A23" s="67"/>
      <c r="B23" s="68"/>
      <c r="C23" s="69"/>
      <c r="D23" s="70" t="s">
        <v>155</v>
      </c>
      <c r="E23" s="72"/>
      <c r="F23" s="9" t="s">
        <v>156</v>
      </c>
      <c r="G23" s="10"/>
    </row>
    <row r="24" spans="1:7" ht="16.5" thickBot="1" x14ac:dyDescent="0.3">
      <c r="A24" s="85"/>
      <c r="B24" s="86"/>
      <c r="C24" s="87"/>
      <c r="D24" s="85" t="s">
        <v>157</v>
      </c>
      <c r="E24" s="86"/>
      <c r="F24" s="87"/>
      <c r="G24" s="9"/>
    </row>
    <row r="25" spans="1:7" ht="16.5" thickBot="1" x14ac:dyDescent="0.3">
      <c r="A25" s="70" t="s">
        <v>186</v>
      </c>
      <c r="B25" s="71"/>
      <c r="C25" s="72"/>
      <c r="D25" s="70" t="s">
        <v>159</v>
      </c>
      <c r="E25" s="72"/>
      <c r="F25" s="9" t="s">
        <v>160</v>
      </c>
      <c r="G25" s="9"/>
    </row>
    <row r="26" spans="1:7" ht="16.5" thickBot="1" x14ac:dyDescent="0.3">
      <c r="A26" s="70" t="s">
        <v>187</v>
      </c>
      <c r="B26" s="71"/>
      <c r="C26" s="72"/>
      <c r="D26" s="70" t="s">
        <v>162</v>
      </c>
      <c r="E26" s="72"/>
      <c r="F26" s="9" t="s">
        <v>163</v>
      </c>
      <c r="G26" s="9"/>
    </row>
    <row r="27" spans="1:7" ht="16.5" thickBot="1" x14ac:dyDescent="0.3">
      <c r="A27" s="70" t="s">
        <v>188</v>
      </c>
      <c r="B27" s="71"/>
      <c r="C27" s="72"/>
      <c r="D27" s="70" t="s">
        <v>165</v>
      </c>
      <c r="E27" s="72"/>
      <c r="F27" s="9">
        <v>80</v>
      </c>
      <c r="G27" s="9"/>
    </row>
    <row r="28" spans="1:7" ht="16.5" thickBot="1" x14ac:dyDescent="0.3">
      <c r="A28" s="70" t="s">
        <v>189</v>
      </c>
      <c r="B28" s="71"/>
      <c r="C28" s="72"/>
      <c r="D28" s="70" t="s">
        <v>167</v>
      </c>
      <c r="E28" s="72"/>
      <c r="F28" s="9" t="s">
        <v>168</v>
      </c>
      <c r="G28" s="9"/>
    </row>
    <row r="29" spans="1:7" ht="16.5" thickBot="1" x14ac:dyDescent="0.3">
      <c r="A29" s="70" t="s">
        <v>190</v>
      </c>
      <c r="B29" s="71"/>
      <c r="C29" s="72"/>
      <c r="D29" s="70" t="s">
        <v>170</v>
      </c>
      <c r="E29" s="72"/>
      <c r="F29" s="9">
        <v>1</v>
      </c>
      <c r="G29" s="9"/>
    </row>
    <row r="30" spans="1:7" ht="16.5" thickBot="1" x14ac:dyDescent="0.3">
      <c r="A30" s="70" t="s">
        <v>191</v>
      </c>
      <c r="B30" s="71"/>
      <c r="C30" s="72"/>
      <c r="D30" s="70" t="s">
        <v>172</v>
      </c>
      <c r="E30" s="72"/>
      <c r="F30" s="9" t="s">
        <v>173</v>
      </c>
      <c r="G30" s="9"/>
    </row>
    <row r="31" spans="1:7" ht="16.5" thickBot="1" x14ac:dyDescent="0.3">
      <c r="A31" s="70" t="s">
        <v>192</v>
      </c>
      <c r="B31" s="71"/>
      <c r="C31" s="72"/>
      <c r="D31" s="70" t="s">
        <v>175</v>
      </c>
      <c r="E31" s="72"/>
      <c r="F31" s="9" t="s">
        <v>176</v>
      </c>
      <c r="G31" s="9"/>
    </row>
    <row r="32" spans="1:7" ht="16.5" thickBot="1" x14ac:dyDescent="0.3">
      <c r="A32" s="70" t="s">
        <v>193</v>
      </c>
      <c r="B32" s="71"/>
      <c r="C32" s="72"/>
      <c r="D32" s="70" t="s">
        <v>178</v>
      </c>
      <c r="E32" s="72"/>
      <c r="F32" s="9">
        <v>3000</v>
      </c>
      <c r="G32" s="9"/>
    </row>
    <row r="33" spans="1:7" ht="16.5" thickBot="1" x14ac:dyDescent="0.3">
      <c r="A33" s="70" t="s">
        <v>194</v>
      </c>
      <c r="B33" s="71"/>
      <c r="C33" s="72"/>
      <c r="D33" s="70" t="s">
        <v>180</v>
      </c>
      <c r="E33" s="72"/>
      <c r="F33" s="9" t="s">
        <v>181</v>
      </c>
      <c r="G33" s="9"/>
    </row>
    <row r="34" spans="1:7" ht="16.5" thickBot="1" x14ac:dyDescent="0.3">
      <c r="A34" s="70" t="s">
        <v>195</v>
      </c>
      <c r="B34" s="71"/>
      <c r="C34" s="72"/>
      <c r="D34" s="70" t="s">
        <v>183</v>
      </c>
      <c r="E34" s="72"/>
      <c r="F34" s="9"/>
      <c r="G34" s="9"/>
    </row>
    <row r="35" spans="1:7" ht="32.25" thickBot="1" x14ac:dyDescent="0.3">
      <c r="A35" s="73" t="s">
        <v>148</v>
      </c>
      <c r="B35" s="74"/>
      <c r="C35" s="75"/>
      <c r="D35" s="73" t="s">
        <v>196</v>
      </c>
      <c r="E35" s="74"/>
      <c r="F35" s="75"/>
      <c r="G35" s="11" t="s">
        <v>197</v>
      </c>
    </row>
    <row r="36" spans="1:7" ht="16.5" thickBot="1" x14ac:dyDescent="0.3">
      <c r="A36" s="88">
        <v>3</v>
      </c>
      <c r="B36" s="89"/>
      <c r="C36" s="90"/>
      <c r="D36" s="88" t="s">
        <v>396</v>
      </c>
      <c r="E36" s="89"/>
      <c r="F36" s="90"/>
      <c r="G36" s="9"/>
    </row>
    <row r="37" spans="1:7" ht="16.5" thickBot="1" x14ac:dyDescent="0.3">
      <c r="A37" s="91"/>
      <c r="B37" s="92"/>
      <c r="C37" s="93"/>
      <c r="D37" s="91" t="s">
        <v>152</v>
      </c>
      <c r="E37" s="93"/>
      <c r="F37" s="12"/>
      <c r="G37" s="13">
        <v>350</v>
      </c>
    </row>
    <row r="38" spans="1:7" ht="16.5" thickBot="1" x14ac:dyDescent="0.3">
      <c r="A38" s="70"/>
      <c r="B38" s="71"/>
      <c r="C38" s="72"/>
      <c r="D38" s="70" t="s">
        <v>153</v>
      </c>
      <c r="E38" s="72"/>
      <c r="F38" s="9"/>
      <c r="G38" s="9"/>
    </row>
    <row r="39" spans="1:7" ht="16.5" thickBot="1" x14ac:dyDescent="0.3">
      <c r="A39" s="70"/>
      <c r="B39" s="71"/>
      <c r="C39" s="72"/>
      <c r="D39" s="70" t="s">
        <v>154</v>
      </c>
      <c r="E39" s="72"/>
      <c r="F39" s="9"/>
      <c r="G39" s="9"/>
    </row>
    <row r="40" spans="1:7" ht="16.5" thickBot="1" x14ac:dyDescent="0.3">
      <c r="A40" s="70"/>
      <c r="B40" s="71"/>
      <c r="C40" s="72"/>
      <c r="D40" s="70" t="s">
        <v>155</v>
      </c>
      <c r="E40" s="72"/>
      <c r="F40" s="9" t="s">
        <v>156</v>
      </c>
      <c r="G40" s="9"/>
    </row>
    <row r="41" spans="1:7" ht="16.5" thickBot="1" x14ac:dyDescent="0.3">
      <c r="A41" s="85"/>
      <c r="B41" s="86"/>
      <c r="C41" s="87"/>
      <c r="D41" s="85" t="s">
        <v>157</v>
      </c>
      <c r="E41" s="87"/>
      <c r="F41" s="9"/>
      <c r="G41" s="9"/>
    </row>
    <row r="42" spans="1:7" ht="16.5" thickBot="1" x14ac:dyDescent="0.3">
      <c r="A42" s="70" t="s">
        <v>199</v>
      </c>
      <c r="B42" s="71"/>
      <c r="C42" s="72"/>
      <c r="D42" s="70" t="s">
        <v>159</v>
      </c>
      <c r="E42" s="72"/>
      <c r="F42" s="9" t="s">
        <v>200</v>
      </c>
      <c r="G42" s="9"/>
    </row>
    <row r="43" spans="1:7" ht="16.5" thickBot="1" x14ac:dyDescent="0.3">
      <c r="A43" s="70" t="s">
        <v>201</v>
      </c>
      <c r="B43" s="71"/>
      <c r="C43" s="72"/>
      <c r="D43" s="70" t="s">
        <v>162</v>
      </c>
      <c r="E43" s="72"/>
      <c r="F43" s="9" t="s">
        <v>163</v>
      </c>
      <c r="G43" s="9"/>
    </row>
    <row r="44" spans="1:7" ht="16.5" thickBot="1" x14ac:dyDescent="0.3">
      <c r="A44" s="70" t="s">
        <v>202</v>
      </c>
      <c r="B44" s="71"/>
      <c r="C44" s="72"/>
      <c r="D44" s="70" t="s">
        <v>165</v>
      </c>
      <c r="E44" s="72"/>
      <c r="F44" s="9">
        <v>80</v>
      </c>
      <c r="G44" s="9"/>
    </row>
    <row r="45" spans="1:7" ht="16.5" thickBot="1" x14ac:dyDescent="0.3">
      <c r="A45" s="70" t="s">
        <v>203</v>
      </c>
      <c r="B45" s="71"/>
      <c r="C45" s="72"/>
      <c r="D45" s="70" t="s">
        <v>167</v>
      </c>
      <c r="E45" s="72"/>
      <c r="F45" s="9" t="s">
        <v>168</v>
      </c>
      <c r="G45" s="9"/>
    </row>
    <row r="46" spans="1:7" ht="16.5" thickBot="1" x14ac:dyDescent="0.3">
      <c r="A46" s="70" t="s">
        <v>204</v>
      </c>
      <c r="B46" s="71"/>
      <c r="C46" s="72"/>
      <c r="D46" s="70" t="s">
        <v>170</v>
      </c>
      <c r="E46" s="72"/>
      <c r="F46" s="9">
        <v>1</v>
      </c>
      <c r="G46" s="9"/>
    </row>
    <row r="47" spans="1:7" ht="16.5" thickBot="1" x14ac:dyDescent="0.3">
      <c r="A47" s="70" t="s">
        <v>205</v>
      </c>
      <c r="B47" s="71"/>
      <c r="C47" s="72"/>
      <c r="D47" s="70" t="s">
        <v>172</v>
      </c>
      <c r="E47" s="72"/>
      <c r="F47" s="9" t="s">
        <v>173</v>
      </c>
      <c r="G47" s="9"/>
    </row>
    <row r="48" spans="1:7" ht="16.5" thickBot="1" x14ac:dyDescent="0.3">
      <c r="A48" s="70" t="s">
        <v>206</v>
      </c>
      <c r="B48" s="71"/>
      <c r="C48" s="72"/>
      <c r="D48" s="70" t="s">
        <v>175</v>
      </c>
      <c r="E48" s="72"/>
      <c r="F48" s="9" t="s">
        <v>176</v>
      </c>
      <c r="G48" s="9"/>
    </row>
    <row r="49" spans="1:7" ht="16.5" thickBot="1" x14ac:dyDescent="0.3">
      <c r="A49" s="70" t="s">
        <v>207</v>
      </c>
      <c r="B49" s="71"/>
      <c r="C49" s="72"/>
      <c r="D49" s="70" t="s">
        <v>178</v>
      </c>
      <c r="E49" s="72"/>
      <c r="F49" s="9">
        <v>3000</v>
      </c>
      <c r="G49" s="9"/>
    </row>
    <row r="50" spans="1:7" ht="16.5" thickBot="1" x14ac:dyDescent="0.3">
      <c r="A50" s="70" t="s">
        <v>208</v>
      </c>
      <c r="B50" s="71"/>
      <c r="C50" s="72"/>
      <c r="D50" s="70" t="s">
        <v>180</v>
      </c>
      <c r="E50" s="72"/>
      <c r="F50" s="9" t="s">
        <v>181</v>
      </c>
      <c r="G50" s="9"/>
    </row>
    <row r="51" spans="1:7" ht="16.5" thickBot="1" x14ac:dyDescent="0.3">
      <c r="A51" s="70" t="s">
        <v>209</v>
      </c>
      <c r="B51" s="71"/>
      <c r="C51" s="72"/>
      <c r="D51" s="70" t="s">
        <v>183</v>
      </c>
      <c r="E51" s="72"/>
      <c r="F51" s="9"/>
      <c r="G51" s="9"/>
    </row>
    <row r="52" spans="1:7" ht="35.25" thickBot="1" x14ac:dyDescent="0.3">
      <c r="A52" s="73" t="s">
        <v>148</v>
      </c>
      <c r="B52" s="74"/>
      <c r="C52" s="75"/>
      <c r="D52" s="73" t="s">
        <v>210</v>
      </c>
      <c r="E52" s="74"/>
      <c r="F52" s="75"/>
      <c r="G52" s="11" t="s">
        <v>150</v>
      </c>
    </row>
    <row r="53" spans="1:7" ht="16.5" thickBot="1" x14ac:dyDescent="0.3">
      <c r="A53" s="76">
        <v>4</v>
      </c>
      <c r="B53" s="77"/>
      <c r="C53" s="78"/>
      <c r="D53" s="76" t="s">
        <v>397</v>
      </c>
      <c r="E53" s="77"/>
      <c r="F53" s="77"/>
      <c r="G53" s="78"/>
    </row>
    <row r="54" spans="1:7" ht="16.5" thickBot="1" x14ac:dyDescent="0.3">
      <c r="A54" s="79"/>
      <c r="B54" s="80"/>
      <c r="C54" s="81"/>
      <c r="D54" s="82" t="s">
        <v>152</v>
      </c>
      <c r="E54" s="83"/>
      <c r="F54" s="84"/>
      <c r="G54" s="8">
        <v>1302</v>
      </c>
    </row>
    <row r="55" spans="1:7" ht="16.5" thickBot="1" x14ac:dyDescent="0.3">
      <c r="A55" s="67"/>
      <c r="B55" s="68"/>
      <c r="C55" s="69"/>
      <c r="D55" s="70" t="s">
        <v>153</v>
      </c>
      <c r="E55" s="71"/>
      <c r="F55" s="72"/>
      <c r="G55" s="9"/>
    </row>
    <row r="56" spans="1:7" ht="16.5" thickBot="1" x14ac:dyDescent="0.3">
      <c r="A56" s="67"/>
      <c r="B56" s="68"/>
      <c r="C56" s="69"/>
      <c r="D56" s="70" t="s">
        <v>154</v>
      </c>
      <c r="E56" s="71"/>
      <c r="F56" s="72"/>
      <c r="G56" s="9"/>
    </row>
    <row r="57" spans="1:7" ht="16.5" thickBot="1" x14ac:dyDescent="0.3">
      <c r="A57" s="67"/>
      <c r="B57" s="68"/>
      <c r="C57" s="69"/>
      <c r="D57" s="70" t="s">
        <v>155</v>
      </c>
      <c r="E57" s="72"/>
      <c r="F57" s="9" t="s">
        <v>156</v>
      </c>
      <c r="G57" s="10"/>
    </row>
    <row r="58" spans="1:7" ht="16.5" thickBot="1" x14ac:dyDescent="0.3">
      <c r="A58" s="85"/>
      <c r="B58" s="86"/>
      <c r="C58" s="87"/>
      <c r="D58" s="85" t="s">
        <v>157</v>
      </c>
      <c r="E58" s="86"/>
      <c r="F58" s="87"/>
      <c r="G58" s="9"/>
    </row>
    <row r="59" spans="1:7" ht="16.5" thickBot="1" x14ac:dyDescent="0.3">
      <c r="A59" s="70" t="s">
        <v>212</v>
      </c>
      <c r="B59" s="71"/>
      <c r="C59" s="72"/>
      <c r="D59" s="70" t="s">
        <v>159</v>
      </c>
      <c r="E59" s="72"/>
      <c r="F59" s="9" t="s">
        <v>160</v>
      </c>
      <c r="G59" s="9"/>
    </row>
    <row r="60" spans="1:7" ht="16.5" thickBot="1" x14ac:dyDescent="0.3">
      <c r="A60" s="70" t="s">
        <v>213</v>
      </c>
      <c r="B60" s="71"/>
      <c r="C60" s="72"/>
      <c r="D60" s="70" t="s">
        <v>162</v>
      </c>
      <c r="E60" s="72"/>
      <c r="F60" s="9" t="s">
        <v>163</v>
      </c>
      <c r="G60" s="9"/>
    </row>
    <row r="61" spans="1:7" ht="16.5" thickBot="1" x14ac:dyDescent="0.3">
      <c r="A61" s="70" t="s">
        <v>214</v>
      </c>
      <c r="B61" s="71"/>
      <c r="C61" s="72"/>
      <c r="D61" s="70" t="s">
        <v>165</v>
      </c>
      <c r="E61" s="72"/>
      <c r="F61" s="9">
        <v>80</v>
      </c>
      <c r="G61" s="9"/>
    </row>
    <row r="62" spans="1:7" ht="16.5" thickBot="1" x14ac:dyDescent="0.3">
      <c r="A62" s="70" t="s">
        <v>215</v>
      </c>
      <c r="B62" s="71"/>
      <c r="C62" s="72"/>
      <c r="D62" s="70" t="s">
        <v>167</v>
      </c>
      <c r="E62" s="72"/>
      <c r="F62" s="9" t="s">
        <v>168</v>
      </c>
      <c r="G62" s="9"/>
    </row>
    <row r="63" spans="1:7" ht="16.5" thickBot="1" x14ac:dyDescent="0.3">
      <c r="A63" s="70" t="s">
        <v>216</v>
      </c>
      <c r="B63" s="71"/>
      <c r="C63" s="72"/>
      <c r="D63" s="70" t="s">
        <v>170</v>
      </c>
      <c r="E63" s="72"/>
      <c r="F63" s="9">
        <v>1</v>
      </c>
      <c r="G63" s="9"/>
    </row>
    <row r="64" spans="1:7" ht="16.5" thickBot="1" x14ac:dyDescent="0.3">
      <c r="A64" s="70" t="s">
        <v>217</v>
      </c>
      <c r="B64" s="71"/>
      <c r="C64" s="72"/>
      <c r="D64" s="70" t="s">
        <v>172</v>
      </c>
      <c r="E64" s="72"/>
      <c r="F64" s="9" t="s">
        <v>173</v>
      </c>
      <c r="G64" s="9"/>
    </row>
    <row r="65" spans="1:7" ht="16.5" thickBot="1" x14ac:dyDescent="0.3">
      <c r="A65" s="70" t="s">
        <v>218</v>
      </c>
      <c r="B65" s="71"/>
      <c r="C65" s="72"/>
      <c r="D65" s="70" t="s">
        <v>175</v>
      </c>
      <c r="E65" s="72"/>
      <c r="F65" s="9" t="s">
        <v>176</v>
      </c>
      <c r="G65" s="9"/>
    </row>
    <row r="66" spans="1:7" ht="16.5" thickBot="1" x14ac:dyDescent="0.3">
      <c r="A66" s="70" t="s">
        <v>219</v>
      </c>
      <c r="B66" s="71"/>
      <c r="C66" s="72"/>
      <c r="D66" s="70" t="s">
        <v>178</v>
      </c>
      <c r="E66" s="72"/>
      <c r="F66" s="9">
        <v>3000</v>
      </c>
      <c r="G66" s="9"/>
    </row>
    <row r="67" spans="1:7" ht="16.5" thickBot="1" x14ac:dyDescent="0.3">
      <c r="A67" s="70" t="s">
        <v>220</v>
      </c>
      <c r="B67" s="71"/>
      <c r="C67" s="72"/>
      <c r="D67" s="70" t="s">
        <v>180</v>
      </c>
      <c r="E67" s="72"/>
      <c r="F67" s="9" t="s">
        <v>181</v>
      </c>
      <c r="G67" s="9"/>
    </row>
    <row r="68" spans="1:7" ht="16.5" thickBot="1" x14ac:dyDescent="0.3">
      <c r="A68" s="70" t="s">
        <v>221</v>
      </c>
      <c r="B68" s="71"/>
      <c r="C68" s="72"/>
      <c r="D68" s="70" t="s">
        <v>183</v>
      </c>
      <c r="E68" s="72"/>
      <c r="F68" s="9"/>
      <c r="G68" s="9"/>
    </row>
    <row r="69" spans="1:7" ht="35.25" thickBot="1" x14ac:dyDescent="0.3">
      <c r="A69" s="73" t="s">
        <v>148</v>
      </c>
      <c r="B69" s="74"/>
      <c r="C69" s="75"/>
      <c r="D69" s="73" t="s">
        <v>222</v>
      </c>
      <c r="E69" s="74"/>
      <c r="F69" s="75"/>
      <c r="G69" s="11" t="s">
        <v>150</v>
      </c>
    </row>
    <row r="70" spans="1:7" ht="16.5" thickBot="1" x14ac:dyDescent="0.3">
      <c r="A70" s="76">
        <v>5</v>
      </c>
      <c r="B70" s="77"/>
      <c r="C70" s="78"/>
      <c r="D70" s="76" t="s">
        <v>398</v>
      </c>
      <c r="E70" s="77"/>
      <c r="F70" s="77"/>
      <c r="G70" s="78"/>
    </row>
    <row r="71" spans="1:7" ht="16.5" thickBot="1" x14ac:dyDescent="0.3">
      <c r="A71" s="79"/>
      <c r="B71" s="80"/>
      <c r="C71" s="81"/>
      <c r="D71" s="82" t="s">
        <v>152</v>
      </c>
      <c r="E71" s="83"/>
      <c r="F71" s="84"/>
      <c r="G71" s="8">
        <v>684</v>
      </c>
    </row>
    <row r="72" spans="1:7" ht="16.5" thickBot="1" x14ac:dyDescent="0.3">
      <c r="A72" s="67"/>
      <c r="B72" s="68"/>
      <c r="C72" s="69"/>
      <c r="D72" s="70" t="s">
        <v>153</v>
      </c>
      <c r="E72" s="71"/>
      <c r="F72" s="72"/>
      <c r="G72" s="9"/>
    </row>
    <row r="73" spans="1:7" ht="16.5" thickBot="1" x14ac:dyDescent="0.3">
      <c r="A73" s="67"/>
      <c r="B73" s="68"/>
      <c r="C73" s="69"/>
      <c r="D73" s="70" t="s">
        <v>154</v>
      </c>
      <c r="E73" s="71"/>
      <c r="F73" s="72"/>
      <c r="G73" s="9"/>
    </row>
    <row r="74" spans="1:7" ht="16.5" thickBot="1" x14ac:dyDescent="0.3">
      <c r="A74" s="67"/>
      <c r="B74" s="68"/>
      <c r="C74" s="69"/>
      <c r="D74" s="70" t="s">
        <v>155</v>
      </c>
      <c r="E74" s="72"/>
      <c r="F74" s="9" t="s">
        <v>156</v>
      </c>
      <c r="G74" s="10"/>
    </row>
    <row r="75" spans="1:7" ht="16.5" thickBot="1" x14ac:dyDescent="0.3">
      <c r="A75" s="85"/>
      <c r="B75" s="86"/>
      <c r="C75" s="87"/>
      <c r="D75" s="85" t="s">
        <v>157</v>
      </c>
      <c r="E75" s="86"/>
      <c r="F75" s="87"/>
      <c r="G75" s="9"/>
    </row>
    <row r="76" spans="1:7" ht="16.5" thickBot="1" x14ac:dyDescent="0.3">
      <c r="A76" s="70" t="s">
        <v>224</v>
      </c>
      <c r="B76" s="71"/>
      <c r="C76" s="72"/>
      <c r="D76" s="70" t="s">
        <v>159</v>
      </c>
      <c r="E76" s="72"/>
      <c r="F76" s="9" t="s">
        <v>200</v>
      </c>
      <c r="G76" s="9"/>
    </row>
    <row r="77" spans="1:7" ht="16.5" thickBot="1" x14ac:dyDescent="0.3">
      <c r="A77" s="70" t="s">
        <v>225</v>
      </c>
      <c r="B77" s="71"/>
      <c r="C77" s="72"/>
      <c r="D77" s="70" t="s">
        <v>162</v>
      </c>
      <c r="E77" s="72"/>
      <c r="F77" s="9" t="s">
        <v>163</v>
      </c>
      <c r="G77" s="9"/>
    </row>
    <row r="78" spans="1:7" ht="16.5" thickBot="1" x14ac:dyDescent="0.3">
      <c r="A78" s="70" t="s">
        <v>226</v>
      </c>
      <c r="B78" s="71"/>
      <c r="C78" s="72"/>
      <c r="D78" s="70" t="s">
        <v>165</v>
      </c>
      <c r="E78" s="72"/>
      <c r="F78" s="9">
        <v>80</v>
      </c>
      <c r="G78" s="9"/>
    </row>
    <row r="79" spans="1:7" ht="16.5" thickBot="1" x14ac:dyDescent="0.3">
      <c r="A79" s="70" t="s">
        <v>227</v>
      </c>
      <c r="B79" s="71"/>
      <c r="C79" s="72"/>
      <c r="D79" s="70" t="s">
        <v>167</v>
      </c>
      <c r="E79" s="72"/>
      <c r="F79" s="9" t="s">
        <v>168</v>
      </c>
      <c r="G79" s="9"/>
    </row>
    <row r="80" spans="1:7" ht="16.5" thickBot="1" x14ac:dyDescent="0.3">
      <c r="A80" s="70" t="s">
        <v>228</v>
      </c>
      <c r="B80" s="71"/>
      <c r="C80" s="72"/>
      <c r="D80" s="70" t="s">
        <v>170</v>
      </c>
      <c r="E80" s="72"/>
      <c r="F80" s="9">
        <v>1</v>
      </c>
      <c r="G80" s="9"/>
    </row>
    <row r="81" spans="1:7" ht="16.5" thickBot="1" x14ac:dyDescent="0.3">
      <c r="A81" s="70" t="s">
        <v>229</v>
      </c>
      <c r="B81" s="71"/>
      <c r="C81" s="72"/>
      <c r="D81" s="70" t="s">
        <v>172</v>
      </c>
      <c r="E81" s="72"/>
      <c r="F81" s="9" t="s">
        <v>230</v>
      </c>
      <c r="G81" s="9"/>
    </row>
    <row r="82" spans="1:7" ht="16.5" thickBot="1" x14ac:dyDescent="0.3">
      <c r="A82" s="70" t="s">
        <v>231</v>
      </c>
      <c r="B82" s="71"/>
      <c r="C82" s="72"/>
      <c r="D82" s="70" t="s">
        <v>175</v>
      </c>
      <c r="E82" s="72"/>
      <c r="F82" s="9" t="s">
        <v>176</v>
      </c>
      <c r="G82" s="9"/>
    </row>
    <row r="83" spans="1:7" ht="16.5" thickBot="1" x14ac:dyDescent="0.3">
      <c r="A83" s="70" t="s">
        <v>232</v>
      </c>
      <c r="B83" s="71"/>
      <c r="C83" s="72"/>
      <c r="D83" s="70" t="s">
        <v>178</v>
      </c>
      <c r="E83" s="72"/>
      <c r="F83" s="9">
        <v>3000</v>
      </c>
      <c r="G83" s="9"/>
    </row>
    <row r="84" spans="1:7" ht="16.5" thickBot="1" x14ac:dyDescent="0.3">
      <c r="A84" s="70" t="s">
        <v>233</v>
      </c>
      <c r="B84" s="71"/>
      <c r="C84" s="72"/>
      <c r="D84" s="70" t="s">
        <v>180</v>
      </c>
      <c r="E84" s="72"/>
      <c r="F84" s="9" t="s">
        <v>181</v>
      </c>
      <c r="G84" s="9"/>
    </row>
    <row r="85" spans="1:7" ht="16.5" thickBot="1" x14ac:dyDescent="0.3">
      <c r="A85" s="70" t="s">
        <v>234</v>
      </c>
      <c r="B85" s="71"/>
      <c r="C85" s="72"/>
      <c r="D85" s="70" t="s">
        <v>183</v>
      </c>
      <c r="E85" s="72"/>
      <c r="F85" s="14"/>
      <c r="G85" s="9"/>
    </row>
    <row r="86" spans="1:7" ht="35.25" thickBot="1" x14ac:dyDescent="0.3">
      <c r="A86" s="73" t="s">
        <v>148</v>
      </c>
      <c r="B86" s="74"/>
      <c r="C86" s="75"/>
      <c r="D86" s="73" t="s">
        <v>235</v>
      </c>
      <c r="E86" s="74"/>
      <c r="F86" s="75"/>
      <c r="G86" s="11" t="s">
        <v>150</v>
      </c>
    </row>
    <row r="87" spans="1:7" ht="16.5" thickBot="1" x14ac:dyDescent="0.3">
      <c r="A87" s="88">
        <v>6</v>
      </c>
      <c r="B87" s="89"/>
      <c r="C87" s="90"/>
      <c r="D87" s="88" t="s">
        <v>399</v>
      </c>
      <c r="E87" s="89"/>
      <c r="F87" s="90"/>
      <c r="G87" s="9"/>
    </row>
    <row r="88" spans="1:7" ht="16.5" thickBot="1" x14ac:dyDescent="0.3">
      <c r="A88" s="91"/>
      <c r="B88" s="92"/>
      <c r="C88" s="93"/>
      <c r="D88" s="91" t="s">
        <v>152</v>
      </c>
      <c r="E88" s="93"/>
      <c r="F88" s="12"/>
      <c r="G88" s="13">
        <v>4350</v>
      </c>
    </row>
    <row r="89" spans="1:7" ht="16.5" thickBot="1" x14ac:dyDescent="0.3">
      <c r="A89" s="70"/>
      <c r="B89" s="71"/>
      <c r="C89" s="72"/>
      <c r="D89" s="70" t="s">
        <v>153</v>
      </c>
      <c r="E89" s="72"/>
      <c r="F89" s="9"/>
      <c r="G89" s="9"/>
    </row>
    <row r="90" spans="1:7" ht="16.5" thickBot="1" x14ac:dyDescent="0.3">
      <c r="A90" s="70"/>
      <c r="B90" s="71"/>
      <c r="C90" s="72"/>
      <c r="D90" s="70" t="s">
        <v>154</v>
      </c>
      <c r="E90" s="72"/>
      <c r="F90" s="9"/>
      <c r="G90" s="9"/>
    </row>
    <row r="91" spans="1:7" ht="16.5" thickBot="1" x14ac:dyDescent="0.3">
      <c r="A91" s="70"/>
      <c r="B91" s="71"/>
      <c r="C91" s="72"/>
      <c r="D91" s="70" t="s">
        <v>155</v>
      </c>
      <c r="E91" s="72"/>
      <c r="F91" s="9" t="s">
        <v>156</v>
      </c>
      <c r="G91" s="9"/>
    </row>
    <row r="92" spans="1:7" ht="16.5" thickBot="1" x14ac:dyDescent="0.3">
      <c r="A92" s="85"/>
      <c r="B92" s="86"/>
      <c r="C92" s="87"/>
      <c r="D92" s="85" t="s">
        <v>157</v>
      </c>
      <c r="E92" s="87"/>
      <c r="F92" s="9"/>
      <c r="G92" s="9"/>
    </row>
    <row r="93" spans="1:7" ht="16.5" thickBot="1" x14ac:dyDescent="0.3">
      <c r="A93" s="70" t="s">
        <v>237</v>
      </c>
      <c r="B93" s="71"/>
      <c r="C93" s="72"/>
      <c r="D93" s="70" t="s">
        <v>159</v>
      </c>
      <c r="E93" s="72"/>
      <c r="F93" s="9" t="s">
        <v>160</v>
      </c>
      <c r="G93" s="9"/>
    </row>
    <row r="94" spans="1:7" ht="16.5" thickBot="1" x14ac:dyDescent="0.3">
      <c r="A94" s="70" t="s">
        <v>238</v>
      </c>
      <c r="B94" s="71"/>
      <c r="C94" s="72"/>
      <c r="D94" s="70" t="s">
        <v>162</v>
      </c>
      <c r="E94" s="72"/>
      <c r="F94" s="9" t="s">
        <v>163</v>
      </c>
      <c r="G94" s="9"/>
    </row>
    <row r="95" spans="1:7" ht="16.5" thickBot="1" x14ac:dyDescent="0.3">
      <c r="A95" s="70" t="s">
        <v>239</v>
      </c>
      <c r="B95" s="71"/>
      <c r="C95" s="72"/>
      <c r="D95" s="70" t="s">
        <v>165</v>
      </c>
      <c r="E95" s="72"/>
      <c r="F95" s="9">
        <v>80</v>
      </c>
      <c r="G95" s="9"/>
    </row>
    <row r="96" spans="1:7" ht="16.5" thickBot="1" x14ac:dyDescent="0.3">
      <c r="A96" s="70" t="s">
        <v>240</v>
      </c>
      <c r="B96" s="71"/>
      <c r="C96" s="72"/>
      <c r="D96" s="70" t="s">
        <v>167</v>
      </c>
      <c r="E96" s="72"/>
      <c r="F96" s="9" t="s">
        <v>168</v>
      </c>
      <c r="G96" s="9"/>
    </row>
    <row r="97" spans="1:7" ht="16.5" thickBot="1" x14ac:dyDescent="0.3">
      <c r="A97" s="70" t="s">
        <v>241</v>
      </c>
      <c r="B97" s="71"/>
      <c r="C97" s="72"/>
      <c r="D97" s="70" t="s">
        <v>170</v>
      </c>
      <c r="E97" s="72"/>
      <c r="F97" s="9">
        <v>1</v>
      </c>
      <c r="G97" s="9"/>
    </row>
    <row r="98" spans="1:7" ht="16.5" thickBot="1" x14ac:dyDescent="0.3">
      <c r="A98" s="70" t="s">
        <v>242</v>
      </c>
      <c r="B98" s="71"/>
      <c r="C98" s="72"/>
      <c r="D98" s="70" t="s">
        <v>172</v>
      </c>
      <c r="E98" s="72"/>
      <c r="F98" s="9" t="s">
        <v>230</v>
      </c>
      <c r="G98" s="9"/>
    </row>
    <row r="99" spans="1:7" ht="16.5" thickBot="1" x14ac:dyDescent="0.3">
      <c r="A99" s="70" t="s">
        <v>243</v>
      </c>
      <c r="B99" s="71"/>
      <c r="C99" s="72"/>
      <c r="D99" s="70" t="s">
        <v>175</v>
      </c>
      <c r="E99" s="72"/>
      <c r="F99" s="9" t="s">
        <v>176</v>
      </c>
      <c r="G99" s="9"/>
    </row>
    <row r="100" spans="1:7" ht="16.5" thickBot="1" x14ac:dyDescent="0.3">
      <c r="A100" s="70" t="s">
        <v>244</v>
      </c>
      <c r="B100" s="71"/>
      <c r="C100" s="72"/>
      <c r="D100" s="70" t="s">
        <v>178</v>
      </c>
      <c r="E100" s="72"/>
      <c r="F100" s="9">
        <v>3000</v>
      </c>
      <c r="G100" s="9"/>
    </row>
    <row r="101" spans="1:7" ht="16.5" thickBot="1" x14ac:dyDescent="0.3">
      <c r="A101" s="70" t="s">
        <v>245</v>
      </c>
      <c r="B101" s="71"/>
      <c r="C101" s="72"/>
      <c r="D101" s="70" t="s">
        <v>180</v>
      </c>
      <c r="E101" s="72"/>
      <c r="F101" s="9" t="s">
        <v>181</v>
      </c>
      <c r="G101" s="9"/>
    </row>
    <row r="102" spans="1:7" ht="16.5" thickBot="1" x14ac:dyDescent="0.3">
      <c r="A102" s="70" t="s">
        <v>246</v>
      </c>
      <c r="B102" s="71"/>
      <c r="C102" s="72"/>
      <c r="D102" s="70" t="s">
        <v>183</v>
      </c>
      <c r="E102" s="72"/>
      <c r="F102" s="9"/>
      <c r="G102" s="9"/>
    </row>
    <row r="103" spans="1:7" ht="35.25" thickBot="1" x14ac:dyDescent="0.3">
      <c r="A103" s="73" t="s">
        <v>148</v>
      </c>
      <c r="B103" s="74"/>
      <c r="C103" s="75"/>
      <c r="D103" s="73" t="s">
        <v>247</v>
      </c>
      <c r="E103" s="74"/>
      <c r="F103" s="75"/>
      <c r="G103" s="11" t="s">
        <v>150</v>
      </c>
    </row>
    <row r="104" spans="1:7" ht="16.5" thickBot="1" x14ac:dyDescent="0.3">
      <c r="A104" s="76">
        <v>7</v>
      </c>
      <c r="B104" s="77"/>
      <c r="C104" s="78"/>
      <c r="D104" s="76" t="s">
        <v>400</v>
      </c>
      <c r="E104" s="77"/>
      <c r="F104" s="77"/>
      <c r="G104" s="78"/>
    </row>
    <row r="105" spans="1:7" ht="16.5" thickBot="1" x14ac:dyDescent="0.3">
      <c r="A105" s="79"/>
      <c r="B105" s="80"/>
      <c r="C105" s="81"/>
      <c r="D105" s="82" t="s">
        <v>152</v>
      </c>
      <c r="E105" s="83"/>
      <c r="F105" s="84"/>
      <c r="G105" s="8">
        <v>4</v>
      </c>
    </row>
    <row r="106" spans="1:7" ht="16.5" thickBot="1" x14ac:dyDescent="0.3">
      <c r="A106" s="67"/>
      <c r="B106" s="68"/>
      <c r="C106" s="69"/>
      <c r="D106" s="70" t="s">
        <v>153</v>
      </c>
      <c r="E106" s="71"/>
      <c r="F106" s="72"/>
      <c r="G106" s="9"/>
    </row>
    <row r="107" spans="1:7" ht="16.5" thickBot="1" x14ac:dyDescent="0.3">
      <c r="A107" s="67"/>
      <c r="B107" s="68"/>
      <c r="C107" s="69"/>
      <c r="D107" s="70" t="s">
        <v>154</v>
      </c>
      <c r="E107" s="71"/>
      <c r="F107" s="72"/>
      <c r="G107" s="9"/>
    </row>
    <row r="108" spans="1:7" ht="16.5" thickBot="1" x14ac:dyDescent="0.3">
      <c r="A108" s="67"/>
      <c r="B108" s="68"/>
      <c r="C108" s="69"/>
      <c r="D108" s="70" t="s">
        <v>155</v>
      </c>
      <c r="E108" s="72"/>
      <c r="F108" s="9" t="s">
        <v>156</v>
      </c>
      <c r="G108" s="10"/>
    </row>
    <row r="109" spans="1:7" ht="16.5" thickBot="1" x14ac:dyDescent="0.3">
      <c r="A109" s="85"/>
      <c r="B109" s="86"/>
      <c r="C109" s="87"/>
      <c r="D109" s="85" t="s">
        <v>157</v>
      </c>
      <c r="E109" s="86"/>
      <c r="F109" s="87"/>
      <c r="G109" s="9"/>
    </row>
    <row r="110" spans="1:7" ht="16.5" thickBot="1" x14ac:dyDescent="0.3">
      <c r="A110" s="70" t="s">
        <v>249</v>
      </c>
      <c r="B110" s="71"/>
      <c r="C110" s="72"/>
      <c r="D110" s="70" t="s">
        <v>159</v>
      </c>
      <c r="E110" s="72"/>
      <c r="F110" s="9" t="s">
        <v>200</v>
      </c>
      <c r="G110" s="9"/>
    </row>
    <row r="111" spans="1:7" ht="16.5" thickBot="1" x14ac:dyDescent="0.3">
      <c r="A111" s="70" t="s">
        <v>250</v>
      </c>
      <c r="B111" s="71"/>
      <c r="C111" s="72"/>
      <c r="D111" s="70" t="s">
        <v>162</v>
      </c>
      <c r="E111" s="72"/>
      <c r="F111" s="9" t="s">
        <v>163</v>
      </c>
      <c r="G111" s="9"/>
    </row>
    <row r="112" spans="1:7" ht="16.5" thickBot="1" x14ac:dyDescent="0.3">
      <c r="A112" s="70" t="s">
        <v>251</v>
      </c>
      <c r="B112" s="71"/>
      <c r="C112" s="72"/>
      <c r="D112" s="70" t="s">
        <v>165</v>
      </c>
      <c r="E112" s="72"/>
      <c r="F112" s="9">
        <v>80</v>
      </c>
      <c r="G112" s="9"/>
    </row>
    <row r="113" spans="1:7" ht="16.5" thickBot="1" x14ac:dyDescent="0.3">
      <c r="A113" s="70" t="s">
        <v>252</v>
      </c>
      <c r="B113" s="71"/>
      <c r="C113" s="72"/>
      <c r="D113" s="70" t="s">
        <v>167</v>
      </c>
      <c r="E113" s="72"/>
      <c r="F113" s="9" t="s">
        <v>168</v>
      </c>
      <c r="G113" s="9"/>
    </row>
    <row r="114" spans="1:7" ht="16.5" thickBot="1" x14ac:dyDescent="0.3">
      <c r="A114" s="70" t="s">
        <v>253</v>
      </c>
      <c r="B114" s="71"/>
      <c r="C114" s="72"/>
      <c r="D114" s="70" t="s">
        <v>170</v>
      </c>
      <c r="E114" s="72"/>
      <c r="F114" s="9">
        <v>1</v>
      </c>
      <c r="G114" s="9"/>
    </row>
    <row r="115" spans="1:7" ht="16.5" thickBot="1" x14ac:dyDescent="0.3">
      <c r="A115" s="70" t="s">
        <v>254</v>
      </c>
      <c r="B115" s="71"/>
      <c r="C115" s="72"/>
      <c r="D115" s="70" t="s">
        <v>172</v>
      </c>
      <c r="E115" s="72"/>
      <c r="F115" s="9" t="s">
        <v>230</v>
      </c>
      <c r="G115" s="9"/>
    </row>
    <row r="116" spans="1:7" ht="16.5" thickBot="1" x14ac:dyDescent="0.3">
      <c r="A116" s="70" t="s">
        <v>255</v>
      </c>
      <c r="B116" s="71"/>
      <c r="C116" s="72"/>
      <c r="D116" s="70" t="s">
        <v>175</v>
      </c>
      <c r="E116" s="72"/>
      <c r="F116" s="9" t="s">
        <v>176</v>
      </c>
      <c r="G116" s="9"/>
    </row>
    <row r="117" spans="1:7" ht="16.5" thickBot="1" x14ac:dyDescent="0.3">
      <c r="A117" s="70" t="s">
        <v>256</v>
      </c>
      <c r="B117" s="71"/>
      <c r="C117" s="72"/>
      <c r="D117" s="70" t="s">
        <v>178</v>
      </c>
      <c r="E117" s="72"/>
      <c r="F117" s="9">
        <v>3000</v>
      </c>
      <c r="G117" s="9"/>
    </row>
    <row r="118" spans="1:7" ht="16.5" thickBot="1" x14ac:dyDescent="0.3">
      <c r="A118" s="70" t="s">
        <v>257</v>
      </c>
      <c r="B118" s="71"/>
      <c r="C118" s="72"/>
      <c r="D118" s="70" t="s">
        <v>180</v>
      </c>
      <c r="E118" s="72"/>
      <c r="F118" s="9" t="s">
        <v>181</v>
      </c>
      <c r="G118" s="9"/>
    </row>
    <row r="119" spans="1:7" ht="16.5" thickBot="1" x14ac:dyDescent="0.3">
      <c r="A119" s="70" t="s">
        <v>258</v>
      </c>
      <c r="B119" s="71"/>
      <c r="C119" s="72"/>
      <c r="D119" s="70" t="s">
        <v>183</v>
      </c>
      <c r="E119" s="72"/>
      <c r="F119" s="14"/>
      <c r="G119" s="9"/>
    </row>
    <row r="120" spans="1:7" ht="35.25" thickBot="1" x14ac:dyDescent="0.3">
      <c r="A120" s="73" t="s">
        <v>148</v>
      </c>
      <c r="B120" s="74"/>
      <c r="C120" s="75"/>
      <c r="D120" s="73" t="s">
        <v>259</v>
      </c>
      <c r="E120" s="74"/>
      <c r="F120" s="75"/>
      <c r="G120" s="11" t="s">
        <v>150</v>
      </c>
    </row>
    <row r="121" spans="1:7" ht="16.5" thickBot="1" x14ac:dyDescent="0.3">
      <c r="A121" s="76">
        <v>8</v>
      </c>
      <c r="B121" s="77"/>
      <c r="C121" s="78"/>
      <c r="D121" s="76" t="s">
        <v>401</v>
      </c>
      <c r="E121" s="77"/>
      <c r="F121" s="77"/>
      <c r="G121" s="78"/>
    </row>
    <row r="122" spans="1:7" ht="16.5" thickBot="1" x14ac:dyDescent="0.3">
      <c r="A122" s="79"/>
      <c r="B122" s="80"/>
      <c r="C122" s="81"/>
      <c r="D122" s="82" t="s">
        <v>152</v>
      </c>
      <c r="E122" s="83"/>
      <c r="F122" s="84"/>
      <c r="G122" s="8">
        <v>511</v>
      </c>
    </row>
    <row r="123" spans="1:7" ht="16.5" thickBot="1" x14ac:dyDescent="0.3">
      <c r="A123" s="67"/>
      <c r="B123" s="68"/>
      <c r="C123" s="69"/>
      <c r="D123" s="70" t="s">
        <v>153</v>
      </c>
      <c r="E123" s="71"/>
      <c r="F123" s="72"/>
      <c r="G123" s="9"/>
    </row>
    <row r="124" spans="1:7" ht="16.5" thickBot="1" x14ac:dyDescent="0.3">
      <c r="A124" s="67"/>
      <c r="B124" s="68"/>
      <c r="C124" s="69"/>
      <c r="D124" s="70" t="s">
        <v>154</v>
      </c>
      <c r="E124" s="71"/>
      <c r="F124" s="72"/>
      <c r="G124" s="9"/>
    </row>
    <row r="125" spans="1:7" ht="16.5" thickBot="1" x14ac:dyDescent="0.3">
      <c r="A125" s="67"/>
      <c r="B125" s="68"/>
      <c r="C125" s="69"/>
      <c r="D125" s="70" t="s">
        <v>155</v>
      </c>
      <c r="E125" s="72"/>
      <c r="F125" s="9" t="s">
        <v>156</v>
      </c>
      <c r="G125" s="10"/>
    </row>
    <row r="126" spans="1:7" ht="16.5" thickBot="1" x14ac:dyDescent="0.3">
      <c r="A126" s="85"/>
      <c r="B126" s="86"/>
      <c r="C126" s="87"/>
      <c r="D126" s="85" t="s">
        <v>157</v>
      </c>
      <c r="E126" s="86"/>
      <c r="F126" s="87"/>
      <c r="G126" s="9"/>
    </row>
    <row r="127" spans="1:7" ht="16.5" thickBot="1" x14ac:dyDescent="0.3">
      <c r="A127" s="70" t="s">
        <v>261</v>
      </c>
      <c r="B127" s="71"/>
      <c r="C127" s="72"/>
      <c r="D127" s="70" t="s">
        <v>159</v>
      </c>
      <c r="E127" s="72"/>
      <c r="F127" s="9" t="s">
        <v>160</v>
      </c>
      <c r="G127" s="9"/>
    </row>
    <row r="128" spans="1:7" ht="16.5" thickBot="1" x14ac:dyDescent="0.3">
      <c r="A128" s="70" t="s">
        <v>262</v>
      </c>
      <c r="B128" s="71"/>
      <c r="C128" s="72"/>
      <c r="D128" s="70" t="s">
        <v>162</v>
      </c>
      <c r="E128" s="72"/>
      <c r="F128" s="9" t="s">
        <v>163</v>
      </c>
      <c r="G128" s="9"/>
    </row>
    <row r="129" spans="1:7" ht="16.5" thickBot="1" x14ac:dyDescent="0.3">
      <c r="A129" s="70" t="s">
        <v>263</v>
      </c>
      <c r="B129" s="71"/>
      <c r="C129" s="72"/>
      <c r="D129" s="70" t="s">
        <v>165</v>
      </c>
      <c r="E129" s="72"/>
      <c r="F129" s="9">
        <v>80</v>
      </c>
      <c r="G129" s="9"/>
    </row>
    <row r="130" spans="1:7" ht="16.5" thickBot="1" x14ac:dyDescent="0.3">
      <c r="A130" s="70" t="s">
        <v>264</v>
      </c>
      <c r="B130" s="71"/>
      <c r="C130" s="72"/>
      <c r="D130" s="70" t="s">
        <v>167</v>
      </c>
      <c r="E130" s="72"/>
      <c r="F130" s="9" t="s">
        <v>168</v>
      </c>
      <c r="G130" s="9"/>
    </row>
    <row r="131" spans="1:7" ht="16.5" thickBot="1" x14ac:dyDescent="0.3">
      <c r="A131" s="70" t="s">
        <v>265</v>
      </c>
      <c r="B131" s="71"/>
      <c r="C131" s="72"/>
      <c r="D131" s="70" t="s">
        <v>170</v>
      </c>
      <c r="E131" s="72"/>
      <c r="F131" s="9">
        <v>1</v>
      </c>
      <c r="G131" s="9"/>
    </row>
    <row r="132" spans="1:7" ht="16.5" thickBot="1" x14ac:dyDescent="0.3">
      <c r="A132" s="70" t="s">
        <v>266</v>
      </c>
      <c r="B132" s="71"/>
      <c r="C132" s="72"/>
      <c r="D132" s="70" t="s">
        <v>172</v>
      </c>
      <c r="E132" s="72"/>
      <c r="F132" s="9" t="s">
        <v>230</v>
      </c>
      <c r="G132" s="9"/>
    </row>
    <row r="133" spans="1:7" ht="16.5" thickBot="1" x14ac:dyDescent="0.3">
      <c r="A133" s="70" t="s">
        <v>267</v>
      </c>
      <c r="B133" s="71"/>
      <c r="C133" s="72"/>
      <c r="D133" s="70" t="s">
        <v>175</v>
      </c>
      <c r="E133" s="72"/>
      <c r="F133" s="9" t="s">
        <v>176</v>
      </c>
      <c r="G133" s="9"/>
    </row>
    <row r="134" spans="1:7" ht="16.5" thickBot="1" x14ac:dyDescent="0.3">
      <c r="A134" s="70" t="s">
        <v>268</v>
      </c>
      <c r="B134" s="71"/>
      <c r="C134" s="72"/>
      <c r="D134" s="70" t="s">
        <v>178</v>
      </c>
      <c r="E134" s="72"/>
      <c r="F134" s="9">
        <v>3000</v>
      </c>
      <c r="G134" s="9"/>
    </row>
    <row r="135" spans="1:7" ht="16.5" thickBot="1" x14ac:dyDescent="0.3">
      <c r="A135" s="70" t="s">
        <v>269</v>
      </c>
      <c r="B135" s="71"/>
      <c r="C135" s="72"/>
      <c r="D135" s="70" t="s">
        <v>180</v>
      </c>
      <c r="E135" s="72"/>
      <c r="F135" s="9" t="s">
        <v>181</v>
      </c>
      <c r="G135" s="9"/>
    </row>
    <row r="136" spans="1:7" ht="16.5" thickBot="1" x14ac:dyDescent="0.3">
      <c r="A136" s="70" t="s">
        <v>270</v>
      </c>
      <c r="B136" s="71"/>
      <c r="C136" s="72"/>
      <c r="D136" s="70" t="s">
        <v>183</v>
      </c>
      <c r="E136" s="72"/>
      <c r="F136" s="14"/>
      <c r="G136" s="9"/>
    </row>
    <row r="137" spans="1:7" ht="35.25" thickBot="1" x14ac:dyDescent="0.3">
      <c r="A137" s="73" t="s">
        <v>148</v>
      </c>
      <c r="B137" s="75"/>
      <c r="C137" s="73" t="s">
        <v>271</v>
      </c>
      <c r="D137" s="74"/>
      <c r="E137" s="74"/>
      <c r="F137" s="75"/>
      <c r="G137" s="11" t="s">
        <v>150</v>
      </c>
    </row>
    <row r="138" spans="1:7" ht="16.5" thickBot="1" x14ac:dyDescent="0.3">
      <c r="A138" s="76">
        <v>9</v>
      </c>
      <c r="B138" s="78"/>
      <c r="C138" s="76" t="s">
        <v>402</v>
      </c>
      <c r="D138" s="77"/>
      <c r="E138" s="77"/>
      <c r="F138" s="77"/>
      <c r="G138" s="78"/>
    </row>
    <row r="139" spans="1:7" ht="16.5" thickBot="1" x14ac:dyDescent="0.3">
      <c r="A139" s="79"/>
      <c r="B139" s="81"/>
      <c r="C139" s="82" t="s">
        <v>152</v>
      </c>
      <c r="D139" s="83"/>
      <c r="E139" s="83"/>
      <c r="F139" s="84"/>
      <c r="G139" s="8">
        <v>8</v>
      </c>
    </row>
    <row r="140" spans="1:7" ht="16.5" thickBot="1" x14ac:dyDescent="0.3">
      <c r="A140" s="67"/>
      <c r="B140" s="69"/>
      <c r="C140" s="70" t="s">
        <v>153</v>
      </c>
      <c r="D140" s="71"/>
      <c r="E140" s="71"/>
      <c r="F140" s="72"/>
      <c r="G140" s="9"/>
    </row>
    <row r="141" spans="1:7" ht="16.5" thickBot="1" x14ac:dyDescent="0.3">
      <c r="A141" s="67"/>
      <c r="B141" s="69"/>
      <c r="C141" s="70" t="s">
        <v>154</v>
      </c>
      <c r="D141" s="71"/>
      <c r="E141" s="71"/>
      <c r="F141" s="72"/>
      <c r="G141" s="9"/>
    </row>
    <row r="142" spans="1:7" ht="16.5" thickBot="1" x14ac:dyDescent="0.3">
      <c r="A142" s="67"/>
      <c r="B142" s="69"/>
      <c r="C142" s="70" t="s">
        <v>155</v>
      </c>
      <c r="D142" s="71"/>
      <c r="E142" s="72"/>
      <c r="F142" s="9" t="s">
        <v>156</v>
      </c>
      <c r="G142" s="10"/>
    </row>
    <row r="143" spans="1:7" ht="16.5" thickBot="1" x14ac:dyDescent="0.3">
      <c r="A143" s="85"/>
      <c r="B143" s="87"/>
      <c r="C143" s="85" t="s">
        <v>157</v>
      </c>
      <c r="D143" s="86"/>
      <c r="E143" s="86"/>
      <c r="F143" s="87"/>
      <c r="G143" s="9"/>
    </row>
    <row r="144" spans="1:7" ht="16.5" thickBot="1" x14ac:dyDescent="0.3">
      <c r="A144" s="70" t="s">
        <v>273</v>
      </c>
      <c r="B144" s="72"/>
      <c r="C144" s="70" t="s">
        <v>159</v>
      </c>
      <c r="D144" s="71"/>
      <c r="E144" s="72"/>
      <c r="F144" s="9" t="s">
        <v>200</v>
      </c>
      <c r="G144" s="9"/>
    </row>
    <row r="145" spans="1:7" ht="16.5" thickBot="1" x14ac:dyDescent="0.3">
      <c r="A145" s="70" t="s">
        <v>274</v>
      </c>
      <c r="B145" s="72"/>
      <c r="C145" s="70" t="s">
        <v>162</v>
      </c>
      <c r="D145" s="71"/>
      <c r="E145" s="72"/>
      <c r="F145" s="9" t="s">
        <v>163</v>
      </c>
      <c r="G145" s="9"/>
    </row>
    <row r="146" spans="1:7" ht="16.5" thickBot="1" x14ac:dyDescent="0.3">
      <c r="A146" s="70" t="s">
        <v>275</v>
      </c>
      <c r="B146" s="72"/>
      <c r="C146" s="70" t="s">
        <v>165</v>
      </c>
      <c r="D146" s="71"/>
      <c r="E146" s="72"/>
      <c r="F146" s="9">
        <v>80</v>
      </c>
      <c r="G146" s="9"/>
    </row>
    <row r="147" spans="1:7" ht="16.5" thickBot="1" x14ac:dyDescent="0.3">
      <c r="A147" s="70" t="s">
        <v>276</v>
      </c>
      <c r="B147" s="72"/>
      <c r="C147" s="70" t="s">
        <v>167</v>
      </c>
      <c r="D147" s="71"/>
      <c r="E147" s="72"/>
      <c r="F147" s="9" t="s">
        <v>168</v>
      </c>
      <c r="G147" s="9"/>
    </row>
    <row r="148" spans="1:7" ht="16.5" thickBot="1" x14ac:dyDescent="0.3">
      <c r="A148" s="70" t="s">
        <v>277</v>
      </c>
      <c r="B148" s="72"/>
      <c r="C148" s="70" t="s">
        <v>170</v>
      </c>
      <c r="D148" s="71"/>
      <c r="E148" s="72"/>
      <c r="F148" s="9">
        <v>1</v>
      </c>
      <c r="G148" s="9"/>
    </row>
    <row r="149" spans="1:7" ht="16.5" thickBot="1" x14ac:dyDescent="0.3">
      <c r="A149" s="70" t="s">
        <v>278</v>
      </c>
      <c r="B149" s="72"/>
      <c r="C149" s="70" t="s">
        <v>172</v>
      </c>
      <c r="D149" s="71"/>
      <c r="E149" s="72"/>
      <c r="F149" s="9" t="s">
        <v>173</v>
      </c>
      <c r="G149" s="9"/>
    </row>
    <row r="150" spans="1:7" ht="16.5" thickBot="1" x14ac:dyDescent="0.3">
      <c r="A150" s="70" t="s">
        <v>279</v>
      </c>
      <c r="B150" s="72"/>
      <c r="C150" s="70" t="s">
        <v>175</v>
      </c>
      <c r="D150" s="71"/>
      <c r="E150" s="72"/>
      <c r="F150" s="9" t="s">
        <v>176</v>
      </c>
      <c r="G150" s="9"/>
    </row>
    <row r="151" spans="1:7" ht="16.5" thickBot="1" x14ac:dyDescent="0.3">
      <c r="A151" s="70" t="s">
        <v>280</v>
      </c>
      <c r="B151" s="72"/>
      <c r="C151" s="70" t="s">
        <v>178</v>
      </c>
      <c r="D151" s="71"/>
      <c r="E151" s="72"/>
      <c r="F151" s="9">
        <v>3000</v>
      </c>
      <c r="G151" s="9"/>
    </row>
    <row r="152" spans="1:7" ht="16.5" thickBot="1" x14ac:dyDescent="0.3">
      <c r="A152" s="70" t="s">
        <v>281</v>
      </c>
      <c r="B152" s="72"/>
      <c r="C152" s="70" t="s">
        <v>180</v>
      </c>
      <c r="D152" s="71"/>
      <c r="E152" s="72"/>
      <c r="F152" s="9" t="s">
        <v>181</v>
      </c>
      <c r="G152" s="9"/>
    </row>
    <row r="153" spans="1:7" ht="16.5" thickBot="1" x14ac:dyDescent="0.3">
      <c r="A153" s="70" t="s">
        <v>282</v>
      </c>
      <c r="B153" s="72"/>
      <c r="C153" s="70" t="s">
        <v>183</v>
      </c>
      <c r="D153" s="71"/>
      <c r="E153" s="72"/>
      <c r="F153" s="14"/>
      <c r="G153" s="9"/>
    </row>
    <row r="154" spans="1:7" ht="16.5" thickBot="1" x14ac:dyDescent="0.3">
      <c r="A154" s="94"/>
      <c r="B154" s="95"/>
      <c r="C154" s="70"/>
      <c r="D154" s="71"/>
      <c r="E154" s="72"/>
      <c r="F154" s="9"/>
      <c r="G154" s="9"/>
    </row>
    <row r="155" spans="1:7" ht="35.25" thickBot="1" x14ac:dyDescent="0.3">
      <c r="A155" s="73" t="s">
        <v>148</v>
      </c>
      <c r="B155" s="75"/>
      <c r="C155" s="73" t="s">
        <v>283</v>
      </c>
      <c r="D155" s="74"/>
      <c r="E155" s="74"/>
      <c r="F155" s="75"/>
      <c r="G155" s="11" t="s">
        <v>150</v>
      </c>
    </row>
    <row r="156" spans="1:7" ht="16.5" thickBot="1" x14ac:dyDescent="0.3">
      <c r="A156" s="76">
        <v>10</v>
      </c>
      <c r="B156" s="78"/>
      <c r="C156" s="76" t="s">
        <v>403</v>
      </c>
      <c r="D156" s="77"/>
      <c r="E156" s="77"/>
      <c r="F156" s="77"/>
      <c r="G156" s="78"/>
    </row>
    <row r="157" spans="1:7" ht="16.5" thickBot="1" x14ac:dyDescent="0.3">
      <c r="A157" s="79"/>
      <c r="B157" s="81"/>
      <c r="C157" s="82" t="s">
        <v>152</v>
      </c>
      <c r="D157" s="83"/>
      <c r="E157" s="83"/>
      <c r="F157" s="84"/>
      <c r="G157" s="8">
        <v>10</v>
      </c>
    </row>
    <row r="158" spans="1:7" ht="16.5" thickBot="1" x14ac:dyDescent="0.3">
      <c r="A158" s="67"/>
      <c r="B158" s="69"/>
      <c r="C158" s="70" t="s">
        <v>153</v>
      </c>
      <c r="D158" s="71"/>
      <c r="E158" s="71"/>
      <c r="F158" s="72"/>
      <c r="G158" s="9"/>
    </row>
    <row r="159" spans="1:7" ht="16.5" thickBot="1" x14ac:dyDescent="0.3">
      <c r="A159" s="67"/>
      <c r="B159" s="69"/>
      <c r="C159" s="70" t="s">
        <v>154</v>
      </c>
      <c r="D159" s="71"/>
      <c r="E159" s="71"/>
      <c r="F159" s="72"/>
      <c r="G159" s="9"/>
    </row>
    <row r="160" spans="1:7" ht="16.5" thickBot="1" x14ac:dyDescent="0.3">
      <c r="A160" s="67"/>
      <c r="B160" s="69"/>
      <c r="C160" s="70" t="s">
        <v>155</v>
      </c>
      <c r="D160" s="71"/>
      <c r="E160" s="72"/>
      <c r="F160" s="9" t="s">
        <v>156</v>
      </c>
      <c r="G160" s="10"/>
    </row>
    <row r="161" spans="1:7" ht="16.5" thickBot="1" x14ac:dyDescent="0.3">
      <c r="A161" s="85"/>
      <c r="B161" s="87"/>
      <c r="C161" s="85" t="s">
        <v>157</v>
      </c>
      <c r="D161" s="86"/>
      <c r="E161" s="86"/>
      <c r="F161" s="87"/>
      <c r="G161" s="9"/>
    </row>
    <row r="162" spans="1:7" ht="16.5" thickBot="1" x14ac:dyDescent="0.3">
      <c r="A162" s="70" t="s">
        <v>285</v>
      </c>
      <c r="B162" s="72"/>
      <c r="C162" s="70" t="s">
        <v>159</v>
      </c>
      <c r="D162" s="71"/>
      <c r="E162" s="72"/>
      <c r="F162" s="9" t="s">
        <v>160</v>
      </c>
      <c r="G162" s="9"/>
    </row>
    <row r="163" spans="1:7" ht="16.5" thickBot="1" x14ac:dyDescent="0.3">
      <c r="A163" s="70" t="s">
        <v>286</v>
      </c>
      <c r="B163" s="72"/>
      <c r="C163" s="70" t="s">
        <v>162</v>
      </c>
      <c r="D163" s="71"/>
      <c r="E163" s="72"/>
      <c r="F163" s="9" t="s">
        <v>163</v>
      </c>
      <c r="G163" s="9"/>
    </row>
    <row r="164" spans="1:7" ht="16.5" thickBot="1" x14ac:dyDescent="0.3">
      <c r="A164" s="70" t="s">
        <v>287</v>
      </c>
      <c r="B164" s="72"/>
      <c r="C164" s="70" t="s">
        <v>165</v>
      </c>
      <c r="D164" s="71"/>
      <c r="E164" s="72"/>
      <c r="F164" s="9">
        <v>80</v>
      </c>
      <c r="G164" s="9"/>
    </row>
    <row r="165" spans="1:7" ht="16.5" thickBot="1" x14ac:dyDescent="0.3">
      <c r="A165" s="70" t="s">
        <v>288</v>
      </c>
      <c r="B165" s="72"/>
      <c r="C165" s="70" t="s">
        <v>167</v>
      </c>
      <c r="D165" s="71"/>
      <c r="E165" s="72"/>
      <c r="F165" s="9" t="s">
        <v>168</v>
      </c>
      <c r="G165" s="9"/>
    </row>
    <row r="166" spans="1:7" ht="16.5" thickBot="1" x14ac:dyDescent="0.3">
      <c r="A166" s="70" t="s">
        <v>289</v>
      </c>
      <c r="B166" s="72"/>
      <c r="C166" s="70" t="s">
        <v>170</v>
      </c>
      <c r="D166" s="71"/>
      <c r="E166" s="72"/>
      <c r="F166" s="9">
        <v>1</v>
      </c>
      <c r="G166" s="9"/>
    </row>
    <row r="167" spans="1:7" ht="16.5" thickBot="1" x14ac:dyDescent="0.3">
      <c r="A167" s="70" t="s">
        <v>290</v>
      </c>
      <c r="B167" s="72"/>
      <c r="C167" s="70" t="s">
        <v>172</v>
      </c>
      <c r="D167" s="71"/>
      <c r="E167" s="72"/>
      <c r="F167" s="9" t="s">
        <v>173</v>
      </c>
      <c r="G167" s="9"/>
    </row>
    <row r="168" spans="1:7" ht="16.5" thickBot="1" x14ac:dyDescent="0.3">
      <c r="A168" s="70" t="s">
        <v>291</v>
      </c>
      <c r="B168" s="72"/>
      <c r="C168" s="70" t="s">
        <v>175</v>
      </c>
      <c r="D168" s="71"/>
      <c r="E168" s="72"/>
      <c r="F168" s="9" t="s">
        <v>176</v>
      </c>
      <c r="G168" s="9"/>
    </row>
    <row r="169" spans="1:7" ht="16.5" thickBot="1" x14ac:dyDescent="0.3">
      <c r="A169" s="70" t="s">
        <v>292</v>
      </c>
      <c r="B169" s="72"/>
      <c r="C169" s="70" t="s">
        <v>178</v>
      </c>
      <c r="D169" s="71"/>
      <c r="E169" s="72"/>
      <c r="F169" s="9">
        <v>3000</v>
      </c>
      <c r="G169" s="9"/>
    </row>
    <row r="170" spans="1:7" ht="16.5" thickBot="1" x14ac:dyDescent="0.3">
      <c r="A170" s="70" t="s">
        <v>293</v>
      </c>
      <c r="B170" s="72"/>
      <c r="C170" s="70" t="s">
        <v>180</v>
      </c>
      <c r="D170" s="71"/>
      <c r="E170" s="72"/>
      <c r="F170" s="9" t="s">
        <v>181</v>
      </c>
      <c r="G170" s="9"/>
    </row>
    <row r="171" spans="1:7" ht="16.5" thickBot="1" x14ac:dyDescent="0.3">
      <c r="A171" s="70" t="s">
        <v>294</v>
      </c>
      <c r="B171" s="72"/>
      <c r="C171" s="70" t="s">
        <v>183</v>
      </c>
      <c r="D171" s="71"/>
      <c r="E171" s="72"/>
      <c r="F171" s="14"/>
      <c r="G171" s="9"/>
    </row>
    <row r="172" spans="1:7" ht="35.25" thickBot="1" x14ac:dyDescent="0.3">
      <c r="A172" s="73" t="s">
        <v>148</v>
      </c>
      <c r="B172" s="75"/>
      <c r="C172" s="73" t="s">
        <v>295</v>
      </c>
      <c r="D172" s="74"/>
      <c r="E172" s="74"/>
      <c r="F172" s="75"/>
      <c r="G172" s="11" t="s">
        <v>150</v>
      </c>
    </row>
    <row r="173" spans="1:7" ht="16.5" thickBot="1" x14ac:dyDescent="0.3">
      <c r="A173" s="76">
        <v>11</v>
      </c>
      <c r="B173" s="78"/>
      <c r="C173" s="76" t="s">
        <v>404</v>
      </c>
      <c r="D173" s="77"/>
      <c r="E173" s="77"/>
      <c r="F173" s="77"/>
      <c r="G173" s="78"/>
    </row>
    <row r="174" spans="1:7" ht="16.5" thickBot="1" x14ac:dyDescent="0.3">
      <c r="A174" s="79"/>
      <c r="B174" s="81"/>
      <c r="C174" s="82" t="s">
        <v>152</v>
      </c>
      <c r="D174" s="83"/>
      <c r="E174" s="83"/>
      <c r="F174" s="84"/>
      <c r="G174" s="8">
        <v>1912</v>
      </c>
    </row>
    <row r="175" spans="1:7" ht="16.5" thickBot="1" x14ac:dyDescent="0.3">
      <c r="A175" s="67"/>
      <c r="B175" s="69"/>
      <c r="C175" s="70" t="s">
        <v>153</v>
      </c>
      <c r="D175" s="71"/>
      <c r="E175" s="71"/>
      <c r="F175" s="72"/>
      <c r="G175" s="9"/>
    </row>
    <row r="176" spans="1:7" ht="16.5" thickBot="1" x14ac:dyDescent="0.3">
      <c r="A176" s="67"/>
      <c r="B176" s="69"/>
      <c r="C176" s="70" t="s">
        <v>154</v>
      </c>
      <c r="D176" s="71"/>
      <c r="E176" s="71"/>
      <c r="F176" s="72"/>
      <c r="G176" s="9"/>
    </row>
    <row r="177" spans="1:7" ht="16.5" thickBot="1" x14ac:dyDescent="0.3">
      <c r="A177" s="67"/>
      <c r="B177" s="69"/>
      <c r="C177" s="70" t="s">
        <v>155</v>
      </c>
      <c r="D177" s="71"/>
      <c r="E177" s="72"/>
      <c r="F177" s="9" t="s">
        <v>156</v>
      </c>
      <c r="G177" s="10"/>
    </row>
    <row r="178" spans="1:7" ht="16.5" thickBot="1" x14ac:dyDescent="0.3">
      <c r="A178" s="85"/>
      <c r="B178" s="87"/>
      <c r="C178" s="85" t="s">
        <v>157</v>
      </c>
      <c r="D178" s="86"/>
      <c r="E178" s="86"/>
      <c r="F178" s="87"/>
      <c r="G178" s="9"/>
    </row>
    <row r="179" spans="1:7" ht="16.5" thickBot="1" x14ac:dyDescent="0.3">
      <c r="A179" s="70" t="s">
        <v>297</v>
      </c>
      <c r="B179" s="72"/>
      <c r="C179" s="70" t="s">
        <v>159</v>
      </c>
      <c r="D179" s="71"/>
      <c r="E179" s="72"/>
      <c r="F179" s="9" t="s">
        <v>160</v>
      </c>
      <c r="G179" s="9"/>
    </row>
    <row r="180" spans="1:7" ht="16.5" thickBot="1" x14ac:dyDescent="0.3">
      <c r="A180" s="70" t="s">
        <v>298</v>
      </c>
      <c r="B180" s="72"/>
      <c r="C180" s="70" t="s">
        <v>162</v>
      </c>
      <c r="D180" s="71"/>
      <c r="E180" s="72"/>
      <c r="F180" s="9" t="s">
        <v>163</v>
      </c>
      <c r="G180" s="9"/>
    </row>
    <row r="181" spans="1:7" ht="16.5" thickBot="1" x14ac:dyDescent="0.3">
      <c r="A181" s="70" t="s">
        <v>299</v>
      </c>
      <c r="B181" s="72"/>
      <c r="C181" s="70" t="s">
        <v>165</v>
      </c>
      <c r="D181" s="71"/>
      <c r="E181" s="72"/>
      <c r="F181" s="9">
        <v>80</v>
      </c>
      <c r="G181" s="9"/>
    </row>
    <row r="182" spans="1:7" ht="16.5" thickBot="1" x14ac:dyDescent="0.3">
      <c r="A182" s="70" t="s">
        <v>300</v>
      </c>
      <c r="B182" s="72"/>
      <c r="C182" s="70" t="s">
        <v>167</v>
      </c>
      <c r="D182" s="71"/>
      <c r="E182" s="72"/>
      <c r="F182" s="9" t="s">
        <v>168</v>
      </c>
      <c r="G182" s="9"/>
    </row>
    <row r="183" spans="1:7" ht="16.5" thickBot="1" x14ac:dyDescent="0.3">
      <c r="A183" s="70" t="s">
        <v>301</v>
      </c>
      <c r="B183" s="72"/>
      <c r="C183" s="70" t="s">
        <v>170</v>
      </c>
      <c r="D183" s="71"/>
      <c r="E183" s="72"/>
      <c r="F183" s="9">
        <v>1</v>
      </c>
      <c r="G183" s="9"/>
    </row>
    <row r="184" spans="1:7" ht="16.5" thickBot="1" x14ac:dyDescent="0.3">
      <c r="A184" s="70" t="s">
        <v>302</v>
      </c>
      <c r="B184" s="72"/>
      <c r="C184" s="70" t="s">
        <v>172</v>
      </c>
      <c r="D184" s="71"/>
      <c r="E184" s="72"/>
      <c r="F184" s="9" t="s">
        <v>230</v>
      </c>
      <c r="G184" s="9"/>
    </row>
    <row r="185" spans="1:7" ht="16.5" thickBot="1" x14ac:dyDescent="0.3">
      <c r="A185" s="70" t="s">
        <v>303</v>
      </c>
      <c r="B185" s="72"/>
      <c r="C185" s="70" t="s">
        <v>175</v>
      </c>
      <c r="D185" s="71"/>
      <c r="E185" s="72"/>
      <c r="F185" s="9" t="s">
        <v>176</v>
      </c>
      <c r="G185" s="9"/>
    </row>
    <row r="186" spans="1:7" ht="16.5" thickBot="1" x14ac:dyDescent="0.3">
      <c r="A186" s="70" t="s">
        <v>304</v>
      </c>
      <c r="B186" s="72"/>
      <c r="C186" s="70" t="s">
        <v>178</v>
      </c>
      <c r="D186" s="71"/>
      <c r="E186" s="72"/>
      <c r="F186" s="9">
        <v>3000</v>
      </c>
      <c r="G186" s="9"/>
    </row>
    <row r="187" spans="1:7" ht="16.5" thickBot="1" x14ac:dyDescent="0.3">
      <c r="A187" s="70" t="s">
        <v>305</v>
      </c>
      <c r="B187" s="72"/>
      <c r="C187" s="70" t="s">
        <v>180</v>
      </c>
      <c r="D187" s="71"/>
      <c r="E187" s="72"/>
      <c r="F187" s="9" t="s">
        <v>181</v>
      </c>
      <c r="G187" s="9"/>
    </row>
    <row r="188" spans="1:7" ht="16.5" thickBot="1" x14ac:dyDescent="0.3">
      <c r="A188" s="70" t="s">
        <v>306</v>
      </c>
      <c r="B188" s="72"/>
      <c r="C188" s="70" t="s">
        <v>183</v>
      </c>
      <c r="D188" s="71"/>
      <c r="E188" s="72"/>
      <c r="F188" s="9"/>
      <c r="G188" s="9"/>
    </row>
    <row r="189" spans="1:7" ht="35.25" thickBot="1" x14ac:dyDescent="0.3">
      <c r="A189" s="15" t="s">
        <v>148</v>
      </c>
      <c r="B189" s="73" t="s">
        <v>307</v>
      </c>
      <c r="C189" s="74"/>
      <c r="D189" s="74"/>
      <c r="E189" s="74"/>
      <c r="F189" s="75"/>
      <c r="G189" s="11" t="s">
        <v>150</v>
      </c>
    </row>
    <row r="190" spans="1:7" ht="16.5" thickBot="1" x14ac:dyDescent="0.3">
      <c r="A190" s="16">
        <v>12</v>
      </c>
      <c r="B190" s="76" t="s">
        <v>405</v>
      </c>
      <c r="C190" s="77"/>
      <c r="D190" s="77"/>
      <c r="E190" s="77"/>
      <c r="F190" s="77"/>
      <c r="G190" s="78"/>
    </row>
    <row r="191" spans="1:7" ht="16.5" thickBot="1" x14ac:dyDescent="0.3">
      <c r="A191" s="17"/>
      <c r="B191" s="82" t="s">
        <v>152</v>
      </c>
      <c r="C191" s="83"/>
      <c r="D191" s="83"/>
      <c r="E191" s="83"/>
      <c r="F191" s="84"/>
      <c r="G191" s="8">
        <v>4</v>
      </c>
    </row>
    <row r="192" spans="1:7" ht="16.5" thickBot="1" x14ac:dyDescent="0.3">
      <c r="A192" s="18"/>
      <c r="B192" s="70" t="s">
        <v>153</v>
      </c>
      <c r="C192" s="71"/>
      <c r="D192" s="71"/>
      <c r="E192" s="71"/>
      <c r="F192" s="72"/>
      <c r="G192" s="9"/>
    </row>
    <row r="193" spans="1:7" ht="16.5" thickBot="1" x14ac:dyDescent="0.3">
      <c r="A193" s="18"/>
      <c r="B193" s="70" t="s">
        <v>154</v>
      </c>
      <c r="C193" s="71"/>
      <c r="D193" s="71"/>
      <c r="E193" s="71"/>
      <c r="F193" s="72"/>
      <c r="G193" s="9"/>
    </row>
    <row r="194" spans="1:7" ht="16.5" thickBot="1" x14ac:dyDescent="0.3">
      <c r="A194" s="18"/>
      <c r="B194" s="70" t="s">
        <v>155</v>
      </c>
      <c r="C194" s="71"/>
      <c r="D194" s="72"/>
      <c r="E194" s="70" t="s">
        <v>156</v>
      </c>
      <c r="F194" s="72"/>
      <c r="G194" s="10"/>
    </row>
    <row r="195" spans="1:7" ht="16.5" thickBot="1" x14ac:dyDescent="0.3">
      <c r="A195" s="19"/>
      <c r="B195" s="85" t="s">
        <v>157</v>
      </c>
      <c r="C195" s="86"/>
      <c r="D195" s="86"/>
      <c r="E195" s="86"/>
      <c r="F195" s="87"/>
      <c r="G195" s="9"/>
    </row>
    <row r="196" spans="1:7" ht="16.5" thickBot="1" x14ac:dyDescent="0.3">
      <c r="A196" s="20" t="s">
        <v>309</v>
      </c>
      <c r="B196" s="70" t="s">
        <v>159</v>
      </c>
      <c r="C196" s="71"/>
      <c r="D196" s="72"/>
      <c r="E196" s="70" t="s">
        <v>160</v>
      </c>
      <c r="F196" s="72"/>
      <c r="G196" s="9"/>
    </row>
    <row r="197" spans="1:7" ht="16.5" thickBot="1" x14ac:dyDescent="0.3">
      <c r="A197" s="20" t="s">
        <v>310</v>
      </c>
      <c r="B197" s="70" t="s">
        <v>162</v>
      </c>
      <c r="C197" s="71"/>
      <c r="D197" s="72"/>
      <c r="E197" s="70" t="s">
        <v>163</v>
      </c>
      <c r="F197" s="72"/>
      <c r="G197" s="9"/>
    </row>
    <row r="198" spans="1:7" ht="16.5" thickBot="1" x14ac:dyDescent="0.3">
      <c r="A198" s="20" t="s">
        <v>311</v>
      </c>
      <c r="B198" s="70" t="s">
        <v>165</v>
      </c>
      <c r="C198" s="71"/>
      <c r="D198" s="72"/>
      <c r="E198" s="70">
        <v>80</v>
      </c>
      <c r="F198" s="72"/>
      <c r="G198" s="9"/>
    </row>
    <row r="199" spans="1:7" ht="16.5" thickBot="1" x14ac:dyDescent="0.3">
      <c r="A199" s="20" t="s">
        <v>312</v>
      </c>
      <c r="B199" s="70" t="s">
        <v>167</v>
      </c>
      <c r="C199" s="71"/>
      <c r="D199" s="72"/>
      <c r="E199" s="70" t="s">
        <v>168</v>
      </c>
      <c r="F199" s="72"/>
      <c r="G199" s="9"/>
    </row>
    <row r="200" spans="1:7" ht="16.5" thickBot="1" x14ac:dyDescent="0.3">
      <c r="A200" s="20" t="s">
        <v>313</v>
      </c>
      <c r="B200" s="70" t="s">
        <v>170</v>
      </c>
      <c r="C200" s="71"/>
      <c r="D200" s="72"/>
      <c r="E200" s="70">
        <v>1</v>
      </c>
      <c r="F200" s="72"/>
      <c r="G200" s="9"/>
    </row>
    <row r="201" spans="1:7" ht="16.5" thickBot="1" x14ac:dyDescent="0.3">
      <c r="A201" s="20" t="s">
        <v>314</v>
      </c>
      <c r="B201" s="70" t="s">
        <v>172</v>
      </c>
      <c r="C201" s="71"/>
      <c r="D201" s="72"/>
      <c r="E201" s="70" t="s">
        <v>173</v>
      </c>
      <c r="F201" s="72"/>
      <c r="G201" s="9"/>
    </row>
    <row r="202" spans="1:7" ht="16.5" thickBot="1" x14ac:dyDescent="0.3">
      <c r="A202" s="20" t="s">
        <v>315</v>
      </c>
      <c r="B202" s="70" t="s">
        <v>175</v>
      </c>
      <c r="C202" s="71"/>
      <c r="D202" s="72"/>
      <c r="E202" s="70" t="s">
        <v>176</v>
      </c>
      <c r="F202" s="72"/>
      <c r="G202" s="9"/>
    </row>
    <row r="203" spans="1:7" ht="16.5" thickBot="1" x14ac:dyDescent="0.3">
      <c r="A203" s="20" t="s">
        <v>316</v>
      </c>
      <c r="B203" s="70" t="s">
        <v>178</v>
      </c>
      <c r="C203" s="71"/>
      <c r="D203" s="72"/>
      <c r="E203" s="70">
        <v>3000</v>
      </c>
      <c r="F203" s="72"/>
      <c r="G203" s="9"/>
    </row>
    <row r="204" spans="1:7" ht="16.5" thickBot="1" x14ac:dyDescent="0.3">
      <c r="A204" s="20" t="s">
        <v>317</v>
      </c>
      <c r="B204" s="70" t="s">
        <v>180</v>
      </c>
      <c r="C204" s="71"/>
      <c r="D204" s="72"/>
      <c r="E204" s="70" t="s">
        <v>181</v>
      </c>
      <c r="F204" s="72"/>
      <c r="G204" s="9"/>
    </row>
    <row r="205" spans="1:7" ht="16.5" thickBot="1" x14ac:dyDescent="0.3">
      <c r="A205" s="20" t="s">
        <v>318</v>
      </c>
      <c r="B205" s="70" t="s">
        <v>183</v>
      </c>
      <c r="C205" s="71"/>
      <c r="D205" s="72"/>
      <c r="E205" s="70"/>
      <c r="F205" s="72"/>
      <c r="G205" s="9"/>
    </row>
    <row r="206" spans="1:7" ht="35.25" thickBot="1" x14ac:dyDescent="0.3">
      <c r="A206" s="15" t="s">
        <v>148</v>
      </c>
      <c r="B206" s="73" t="s">
        <v>319</v>
      </c>
      <c r="C206" s="74"/>
      <c r="D206" s="74"/>
      <c r="E206" s="74"/>
      <c r="F206" s="75"/>
      <c r="G206" s="11" t="s">
        <v>150</v>
      </c>
    </row>
    <row r="207" spans="1:7" ht="16.5" thickBot="1" x14ac:dyDescent="0.3">
      <c r="A207" s="16">
        <v>13</v>
      </c>
      <c r="B207" s="76" t="s">
        <v>406</v>
      </c>
      <c r="C207" s="77"/>
      <c r="D207" s="77"/>
      <c r="E207" s="77"/>
      <c r="F207" s="77"/>
      <c r="G207" s="78"/>
    </row>
    <row r="208" spans="1:7" ht="16.5" thickBot="1" x14ac:dyDescent="0.3">
      <c r="A208" s="17"/>
      <c r="B208" s="82" t="s">
        <v>152</v>
      </c>
      <c r="C208" s="83"/>
      <c r="D208" s="83"/>
      <c r="E208" s="83"/>
      <c r="F208" s="84"/>
      <c r="G208" s="8">
        <v>62</v>
      </c>
    </row>
    <row r="209" spans="1:7" ht="16.5" thickBot="1" x14ac:dyDescent="0.3">
      <c r="A209" s="18"/>
      <c r="B209" s="70" t="s">
        <v>153</v>
      </c>
      <c r="C209" s="71"/>
      <c r="D209" s="71"/>
      <c r="E209" s="71"/>
      <c r="F209" s="72"/>
      <c r="G209" s="9"/>
    </row>
    <row r="210" spans="1:7" ht="16.5" thickBot="1" x14ac:dyDescent="0.3">
      <c r="A210" s="18"/>
      <c r="B210" s="70" t="s">
        <v>154</v>
      </c>
      <c r="C210" s="71"/>
      <c r="D210" s="71"/>
      <c r="E210" s="71"/>
      <c r="F210" s="72"/>
      <c r="G210" s="9"/>
    </row>
    <row r="211" spans="1:7" ht="16.5" thickBot="1" x14ac:dyDescent="0.3">
      <c r="A211" s="18"/>
      <c r="B211" s="70" t="s">
        <v>155</v>
      </c>
      <c r="C211" s="71"/>
      <c r="D211" s="72"/>
      <c r="E211" s="70" t="s">
        <v>156</v>
      </c>
      <c r="F211" s="72"/>
      <c r="G211" s="10"/>
    </row>
    <row r="212" spans="1:7" ht="16.5" thickBot="1" x14ac:dyDescent="0.3">
      <c r="A212" s="19"/>
      <c r="B212" s="85" t="s">
        <v>157</v>
      </c>
      <c r="C212" s="86"/>
      <c r="D212" s="86"/>
      <c r="E212" s="86"/>
      <c r="F212" s="87"/>
      <c r="G212" s="9"/>
    </row>
    <row r="213" spans="1:7" ht="16.5" thickBot="1" x14ac:dyDescent="0.3">
      <c r="A213" s="20" t="s">
        <v>321</v>
      </c>
      <c r="B213" s="70" t="s">
        <v>159</v>
      </c>
      <c r="C213" s="71"/>
      <c r="D213" s="72"/>
      <c r="E213" s="70" t="s">
        <v>322</v>
      </c>
      <c r="F213" s="72"/>
      <c r="G213" s="9"/>
    </row>
    <row r="214" spans="1:7" ht="16.5" thickBot="1" x14ac:dyDescent="0.3">
      <c r="A214" s="20" t="s">
        <v>323</v>
      </c>
      <c r="B214" s="70" t="s">
        <v>162</v>
      </c>
      <c r="C214" s="71"/>
      <c r="D214" s="72"/>
      <c r="E214" s="70" t="s">
        <v>163</v>
      </c>
      <c r="F214" s="72"/>
      <c r="G214" s="9"/>
    </row>
    <row r="215" spans="1:7" ht="16.5" thickBot="1" x14ac:dyDescent="0.3">
      <c r="A215" s="20" t="s">
        <v>324</v>
      </c>
      <c r="B215" s="70" t="s">
        <v>165</v>
      </c>
      <c r="C215" s="71"/>
      <c r="D215" s="72"/>
      <c r="E215" s="70">
        <v>80</v>
      </c>
      <c r="F215" s="72"/>
      <c r="G215" s="9"/>
    </row>
    <row r="216" spans="1:7" ht="16.5" thickBot="1" x14ac:dyDescent="0.3">
      <c r="A216" s="20" t="s">
        <v>325</v>
      </c>
      <c r="B216" s="70" t="s">
        <v>167</v>
      </c>
      <c r="C216" s="71"/>
      <c r="D216" s="72"/>
      <c r="E216" s="70" t="s">
        <v>168</v>
      </c>
      <c r="F216" s="72"/>
      <c r="G216" s="9"/>
    </row>
    <row r="217" spans="1:7" ht="16.5" thickBot="1" x14ac:dyDescent="0.3">
      <c r="A217" s="20" t="s">
        <v>326</v>
      </c>
      <c r="B217" s="70" t="s">
        <v>170</v>
      </c>
      <c r="C217" s="71"/>
      <c r="D217" s="72"/>
      <c r="E217" s="70">
        <v>1</v>
      </c>
      <c r="F217" s="72"/>
      <c r="G217" s="9"/>
    </row>
    <row r="218" spans="1:7" ht="16.5" thickBot="1" x14ac:dyDescent="0.3">
      <c r="A218" s="20" t="s">
        <v>327</v>
      </c>
      <c r="B218" s="70" t="s">
        <v>172</v>
      </c>
      <c r="C218" s="71"/>
      <c r="D218" s="72"/>
      <c r="E218" s="70" t="s">
        <v>173</v>
      </c>
      <c r="F218" s="72"/>
      <c r="G218" s="9"/>
    </row>
    <row r="219" spans="1:7" ht="16.5" thickBot="1" x14ac:dyDescent="0.3">
      <c r="A219" s="20" t="s">
        <v>328</v>
      </c>
      <c r="B219" s="70" t="s">
        <v>175</v>
      </c>
      <c r="C219" s="71"/>
      <c r="D219" s="72"/>
      <c r="E219" s="70" t="s">
        <v>176</v>
      </c>
      <c r="F219" s="72"/>
      <c r="G219" s="9"/>
    </row>
    <row r="220" spans="1:7" ht="16.5" thickBot="1" x14ac:dyDescent="0.3">
      <c r="A220" s="20" t="s">
        <v>329</v>
      </c>
      <c r="B220" s="70" t="s">
        <v>178</v>
      </c>
      <c r="C220" s="71"/>
      <c r="D220" s="72"/>
      <c r="E220" s="70">
        <v>3000</v>
      </c>
      <c r="F220" s="72"/>
      <c r="G220" s="9"/>
    </row>
    <row r="221" spans="1:7" ht="16.5" thickBot="1" x14ac:dyDescent="0.3">
      <c r="A221" s="20" t="s">
        <v>330</v>
      </c>
      <c r="B221" s="70" t="s">
        <v>180</v>
      </c>
      <c r="C221" s="71"/>
      <c r="D221" s="72"/>
      <c r="E221" s="70" t="s">
        <v>181</v>
      </c>
      <c r="F221" s="72"/>
      <c r="G221" s="9"/>
    </row>
    <row r="222" spans="1:7" ht="16.5" thickBot="1" x14ac:dyDescent="0.3">
      <c r="A222" s="20" t="s">
        <v>331</v>
      </c>
      <c r="B222" s="70" t="s">
        <v>183</v>
      </c>
      <c r="C222" s="71"/>
      <c r="D222" s="72"/>
      <c r="E222" s="70"/>
      <c r="F222" s="71"/>
      <c r="G222" s="53"/>
    </row>
    <row r="223" spans="1:7" ht="16.5" thickBot="1" x14ac:dyDescent="0.3">
      <c r="G223" s="52">
        <f>G3+G20+G37+G54+G71+G88+G105+G122+G139+G157+G174+G191+G208</f>
        <v>9288</v>
      </c>
    </row>
    <row r="233" spans="2:2" x14ac:dyDescent="0.25">
      <c r="B233" t="s">
        <v>373</v>
      </c>
    </row>
    <row r="235" spans="2:2" x14ac:dyDescent="0.25">
      <c r="B235" t="s">
        <v>374</v>
      </c>
    </row>
    <row r="236" spans="2:2" x14ac:dyDescent="0.25">
      <c r="B236" t="s">
        <v>375</v>
      </c>
    </row>
    <row r="238" spans="2:2" x14ac:dyDescent="0.25">
      <c r="B238" t="s">
        <v>377</v>
      </c>
    </row>
    <row r="240" spans="2:2" x14ac:dyDescent="0.25">
      <c r="B240" t="s">
        <v>376</v>
      </c>
    </row>
    <row r="242" spans="2:2" x14ac:dyDescent="0.25">
      <c r="B242" s="50" t="s">
        <v>387</v>
      </c>
    </row>
  </sheetData>
  <mergeCells count="432">
    <mergeCell ref="B220:D220"/>
    <mergeCell ref="E220:F220"/>
    <mergeCell ref="B221:D221"/>
    <mergeCell ref="E221:F221"/>
    <mergeCell ref="B222:D222"/>
    <mergeCell ref="E222:F222"/>
    <mergeCell ref="B217:D217"/>
    <mergeCell ref="E217:F217"/>
    <mergeCell ref="B218:D218"/>
    <mergeCell ref="E218:F218"/>
    <mergeCell ref="B219:D219"/>
    <mergeCell ref="E219:F219"/>
    <mergeCell ref="B214:D214"/>
    <mergeCell ref="E214:F214"/>
    <mergeCell ref="B215:D215"/>
    <mergeCell ref="E215:F215"/>
    <mergeCell ref="B216:D216"/>
    <mergeCell ref="E216:F216"/>
    <mergeCell ref="B210:F210"/>
    <mergeCell ref="B211:D211"/>
    <mergeCell ref="E211:F211"/>
    <mergeCell ref="B212:F212"/>
    <mergeCell ref="B213:D213"/>
    <mergeCell ref="E213:F213"/>
    <mergeCell ref="B205:D205"/>
    <mergeCell ref="E205:F205"/>
    <mergeCell ref="B206:F206"/>
    <mergeCell ref="B207:G207"/>
    <mergeCell ref="B208:F208"/>
    <mergeCell ref="B209:F209"/>
    <mergeCell ref="B202:D202"/>
    <mergeCell ref="E202:F202"/>
    <mergeCell ref="B203:D203"/>
    <mergeCell ref="E203:F203"/>
    <mergeCell ref="B204:D204"/>
    <mergeCell ref="E204:F204"/>
    <mergeCell ref="B199:D199"/>
    <mergeCell ref="E199:F199"/>
    <mergeCell ref="B200:D200"/>
    <mergeCell ref="E200:F200"/>
    <mergeCell ref="B201:D201"/>
    <mergeCell ref="E201:F201"/>
    <mergeCell ref="B196:D196"/>
    <mergeCell ref="E196:F196"/>
    <mergeCell ref="B197:D197"/>
    <mergeCell ref="E197:F197"/>
    <mergeCell ref="B198:D198"/>
    <mergeCell ref="E198:F198"/>
    <mergeCell ref="B191:F191"/>
    <mergeCell ref="B192:F192"/>
    <mergeCell ref="B193:F193"/>
    <mergeCell ref="B194:D194"/>
    <mergeCell ref="E194:F194"/>
    <mergeCell ref="B195:F195"/>
    <mergeCell ref="A187:B187"/>
    <mergeCell ref="C187:E187"/>
    <mergeCell ref="A188:B188"/>
    <mergeCell ref="C188:E188"/>
    <mergeCell ref="B189:F189"/>
    <mergeCell ref="B190:G190"/>
    <mergeCell ref="A184:B184"/>
    <mergeCell ref="C184:E184"/>
    <mergeCell ref="A185:B185"/>
    <mergeCell ref="C185:E185"/>
    <mergeCell ref="A186:B186"/>
    <mergeCell ref="C186:E186"/>
    <mergeCell ref="A181:B181"/>
    <mergeCell ref="C181:E181"/>
    <mergeCell ref="A182:B182"/>
    <mergeCell ref="C182:E182"/>
    <mergeCell ref="A183:B183"/>
    <mergeCell ref="C183:E183"/>
    <mergeCell ref="A178:B178"/>
    <mergeCell ref="C178:F178"/>
    <mergeCell ref="A179:B179"/>
    <mergeCell ref="C179:E179"/>
    <mergeCell ref="A180:B180"/>
    <mergeCell ref="C180:E180"/>
    <mergeCell ref="A175:B175"/>
    <mergeCell ref="C175:F175"/>
    <mergeCell ref="A176:B176"/>
    <mergeCell ref="C176:F176"/>
    <mergeCell ref="A177:B177"/>
    <mergeCell ref="C177:E177"/>
    <mergeCell ref="A172:B172"/>
    <mergeCell ref="C172:F172"/>
    <mergeCell ref="A173:B173"/>
    <mergeCell ref="C173:G173"/>
    <mergeCell ref="A174:B174"/>
    <mergeCell ref="C174:F174"/>
    <mergeCell ref="A169:B169"/>
    <mergeCell ref="C169:E169"/>
    <mergeCell ref="A170:B170"/>
    <mergeCell ref="C170:E170"/>
    <mergeCell ref="A171:B171"/>
    <mergeCell ref="C171:E171"/>
    <mergeCell ref="A166:B166"/>
    <mergeCell ref="C166:E166"/>
    <mergeCell ref="A167:B167"/>
    <mergeCell ref="C167:E167"/>
    <mergeCell ref="A168:B168"/>
    <mergeCell ref="C168:E168"/>
    <mergeCell ref="A163:B163"/>
    <mergeCell ref="C163:E163"/>
    <mergeCell ref="A164:B164"/>
    <mergeCell ref="C164:E164"/>
    <mergeCell ref="A165:B165"/>
    <mergeCell ref="C165:E165"/>
    <mergeCell ref="A160:B160"/>
    <mergeCell ref="C160:E160"/>
    <mergeCell ref="A161:B161"/>
    <mergeCell ref="C161:F161"/>
    <mergeCell ref="A162:B162"/>
    <mergeCell ref="C162:E162"/>
    <mergeCell ref="A157:B157"/>
    <mergeCell ref="C157:F157"/>
    <mergeCell ref="A158:B158"/>
    <mergeCell ref="C158:F158"/>
    <mergeCell ref="A159:B159"/>
    <mergeCell ref="C159:F159"/>
    <mergeCell ref="A154:B154"/>
    <mergeCell ref="C154:E154"/>
    <mergeCell ref="A155:B155"/>
    <mergeCell ref="C155:F155"/>
    <mergeCell ref="A156:B156"/>
    <mergeCell ref="C156:G156"/>
    <mergeCell ref="A151:B151"/>
    <mergeCell ref="C151:E151"/>
    <mergeCell ref="A152:B152"/>
    <mergeCell ref="C152:E152"/>
    <mergeCell ref="A153:B153"/>
    <mergeCell ref="C153:E153"/>
    <mergeCell ref="A148:B148"/>
    <mergeCell ref="C148:E148"/>
    <mergeCell ref="A149:B149"/>
    <mergeCell ref="C149:E149"/>
    <mergeCell ref="A150:B150"/>
    <mergeCell ref="C150:E150"/>
    <mergeCell ref="A145:B145"/>
    <mergeCell ref="C145:E145"/>
    <mergeCell ref="A146:B146"/>
    <mergeCell ref="C146:E146"/>
    <mergeCell ref="A147:B147"/>
    <mergeCell ref="C147:E147"/>
    <mergeCell ref="A142:B142"/>
    <mergeCell ref="C142:E142"/>
    <mergeCell ref="A143:B143"/>
    <mergeCell ref="C143:F143"/>
    <mergeCell ref="A144:B144"/>
    <mergeCell ref="C144:E144"/>
    <mergeCell ref="A139:B139"/>
    <mergeCell ref="C139:F139"/>
    <mergeCell ref="A140:B140"/>
    <mergeCell ref="C140:F140"/>
    <mergeCell ref="A141:B141"/>
    <mergeCell ref="C141:F141"/>
    <mergeCell ref="A136:C136"/>
    <mergeCell ref="D136:E136"/>
    <mergeCell ref="A137:B137"/>
    <mergeCell ref="C137:F137"/>
    <mergeCell ref="A138:B138"/>
    <mergeCell ref="C138:G138"/>
    <mergeCell ref="A133:C133"/>
    <mergeCell ref="D133:E133"/>
    <mergeCell ref="A134:C134"/>
    <mergeCell ref="D134:E134"/>
    <mergeCell ref="A135:C135"/>
    <mergeCell ref="D135:E135"/>
    <mergeCell ref="A130:C130"/>
    <mergeCell ref="D130:E130"/>
    <mergeCell ref="A131:C131"/>
    <mergeCell ref="D131:E131"/>
    <mergeCell ref="A132:C132"/>
    <mergeCell ref="D132:E132"/>
    <mergeCell ref="A127:C127"/>
    <mergeCell ref="D127:E127"/>
    <mergeCell ref="A128:C128"/>
    <mergeCell ref="D128:E128"/>
    <mergeCell ref="A129:C129"/>
    <mergeCell ref="D129:E129"/>
    <mergeCell ref="A124:C124"/>
    <mergeCell ref="D124:F124"/>
    <mergeCell ref="A125:C125"/>
    <mergeCell ref="D125:E125"/>
    <mergeCell ref="A126:C126"/>
    <mergeCell ref="D126:F126"/>
    <mergeCell ref="A121:C121"/>
    <mergeCell ref="D121:G121"/>
    <mergeCell ref="A122:C122"/>
    <mergeCell ref="D122:F122"/>
    <mergeCell ref="A123:C123"/>
    <mergeCell ref="D123:F123"/>
    <mergeCell ref="A118:C118"/>
    <mergeCell ref="D118:E118"/>
    <mergeCell ref="A119:C119"/>
    <mergeCell ref="D119:E119"/>
    <mergeCell ref="A120:C120"/>
    <mergeCell ref="D120:F120"/>
    <mergeCell ref="A115:C115"/>
    <mergeCell ref="D115:E115"/>
    <mergeCell ref="A116:C116"/>
    <mergeCell ref="D116:E116"/>
    <mergeCell ref="A117:C117"/>
    <mergeCell ref="D117:E117"/>
    <mergeCell ref="A112:C112"/>
    <mergeCell ref="D112:E112"/>
    <mergeCell ref="A113:C113"/>
    <mergeCell ref="D113:E113"/>
    <mergeCell ref="A114:C114"/>
    <mergeCell ref="D114:E114"/>
    <mergeCell ref="A109:C109"/>
    <mergeCell ref="D109:F109"/>
    <mergeCell ref="A110:C110"/>
    <mergeCell ref="D110:E110"/>
    <mergeCell ref="A111:C111"/>
    <mergeCell ref="D111:E111"/>
    <mergeCell ref="A106:C106"/>
    <mergeCell ref="D106:F106"/>
    <mergeCell ref="A107:C107"/>
    <mergeCell ref="D107:F107"/>
    <mergeCell ref="A108:C108"/>
    <mergeCell ref="D108:E108"/>
    <mergeCell ref="A103:C103"/>
    <mergeCell ref="D103:F103"/>
    <mergeCell ref="A104:C104"/>
    <mergeCell ref="D104:G104"/>
    <mergeCell ref="A105:C105"/>
    <mergeCell ref="D105:F105"/>
    <mergeCell ref="A100:C100"/>
    <mergeCell ref="D100:E100"/>
    <mergeCell ref="A101:C101"/>
    <mergeCell ref="D101:E101"/>
    <mergeCell ref="A102:C102"/>
    <mergeCell ref="D102:E102"/>
    <mergeCell ref="A97:C97"/>
    <mergeCell ref="D97:E97"/>
    <mergeCell ref="A98:C98"/>
    <mergeCell ref="D98:E98"/>
    <mergeCell ref="A99:C99"/>
    <mergeCell ref="D99:E99"/>
    <mergeCell ref="A94:C94"/>
    <mergeCell ref="D94:E94"/>
    <mergeCell ref="A95:C95"/>
    <mergeCell ref="D95:E95"/>
    <mergeCell ref="A96:C96"/>
    <mergeCell ref="D96:E96"/>
    <mergeCell ref="A91:C91"/>
    <mergeCell ref="D91:E91"/>
    <mergeCell ref="A92:C92"/>
    <mergeCell ref="D92:E92"/>
    <mergeCell ref="A93:C93"/>
    <mergeCell ref="D93:E93"/>
    <mergeCell ref="A88:C88"/>
    <mergeCell ref="D88:E88"/>
    <mergeCell ref="A89:C89"/>
    <mergeCell ref="D89:E89"/>
    <mergeCell ref="A90:C90"/>
    <mergeCell ref="D90:E90"/>
    <mergeCell ref="A85:C85"/>
    <mergeCell ref="D85:E85"/>
    <mergeCell ref="A86:C86"/>
    <mergeCell ref="D86:F86"/>
    <mergeCell ref="A87:C87"/>
    <mergeCell ref="D87:F87"/>
    <mergeCell ref="A82:C82"/>
    <mergeCell ref="D82:E82"/>
    <mergeCell ref="A83:C83"/>
    <mergeCell ref="D83:E83"/>
    <mergeCell ref="A84:C84"/>
    <mergeCell ref="D84:E84"/>
    <mergeCell ref="A79:C79"/>
    <mergeCell ref="D79:E79"/>
    <mergeCell ref="A80:C80"/>
    <mergeCell ref="D80:E80"/>
    <mergeCell ref="A81:C81"/>
    <mergeCell ref="D81:E81"/>
    <mergeCell ref="A76:C76"/>
    <mergeCell ref="D76:E76"/>
    <mergeCell ref="A77:C77"/>
    <mergeCell ref="D77:E77"/>
    <mergeCell ref="A78:C78"/>
    <mergeCell ref="D78:E78"/>
    <mergeCell ref="A73:C73"/>
    <mergeCell ref="D73:F73"/>
    <mergeCell ref="A74:C74"/>
    <mergeCell ref="D74:E74"/>
    <mergeCell ref="A75:C75"/>
    <mergeCell ref="D75:F75"/>
    <mergeCell ref="A70:C70"/>
    <mergeCell ref="D70:G70"/>
    <mergeCell ref="A71:C71"/>
    <mergeCell ref="D71:F71"/>
    <mergeCell ref="A72:C72"/>
    <mergeCell ref="D72:F72"/>
    <mergeCell ref="A67:C67"/>
    <mergeCell ref="D67:E67"/>
    <mergeCell ref="A68:C68"/>
    <mergeCell ref="D68:E68"/>
    <mergeCell ref="A69:C69"/>
    <mergeCell ref="D69:F69"/>
    <mergeCell ref="A64:C64"/>
    <mergeCell ref="D64:E64"/>
    <mergeCell ref="A65:C65"/>
    <mergeCell ref="D65:E65"/>
    <mergeCell ref="A66:C66"/>
    <mergeCell ref="D66:E66"/>
    <mergeCell ref="A61:C61"/>
    <mergeCell ref="D61:E61"/>
    <mergeCell ref="A62:C62"/>
    <mergeCell ref="D62:E62"/>
    <mergeCell ref="A63:C63"/>
    <mergeCell ref="D63:E63"/>
    <mergeCell ref="A58:C58"/>
    <mergeCell ref="D58:F58"/>
    <mergeCell ref="A59:C59"/>
    <mergeCell ref="D59:E59"/>
    <mergeCell ref="A60:C60"/>
    <mergeCell ref="D60:E60"/>
    <mergeCell ref="A55:C55"/>
    <mergeCell ref="D55:F55"/>
    <mergeCell ref="A56:C56"/>
    <mergeCell ref="D56:F56"/>
    <mergeCell ref="A57:C57"/>
    <mergeCell ref="D57:E57"/>
    <mergeCell ref="A52:C52"/>
    <mergeCell ref="D52:F52"/>
    <mergeCell ref="A53:C53"/>
    <mergeCell ref="D53:G53"/>
    <mergeCell ref="A54:C54"/>
    <mergeCell ref="D54:F54"/>
    <mergeCell ref="A49:C49"/>
    <mergeCell ref="D49:E49"/>
    <mergeCell ref="A50:C50"/>
    <mergeCell ref="D50:E50"/>
    <mergeCell ref="A51:C51"/>
    <mergeCell ref="D51:E51"/>
    <mergeCell ref="A46:C46"/>
    <mergeCell ref="D46:E46"/>
    <mergeCell ref="A47:C47"/>
    <mergeCell ref="D47:E47"/>
    <mergeCell ref="A48:C48"/>
    <mergeCell ref="D48:E48"/>
    <mergeCell ref="A43:C43"/>
    <mergeCell ref="D43:E43"/>
    <mergeCell ref="A44:C44"/>
    <mergeCell ref="D44:E44"/>
    <mergeCell ref="A45:C45"/>
    <mergeCell ref="D45:E45"/>
    <mergeCell ref="A40:C40"/>
    <mergeCell ref="D40:E40"/>
    <mergeCell ref="A41:C41"/>
    <mergeCell ref="D41:E41"/>
    <mergeCell ref="A42:C42"/>
    <mergeCell ref="D42:E42"/>
    <mergeCell ref="A37:C37"/>
    <mergeCell ref="D37:E37"/>
    <mergeCell ref="A38:C38"/>
    <mergeCell ref="D38:E38"/>
    <mergeCell ref="A39:C39"/>
    <mergeCell ref="D39:E39"/>
    <mergeCell ref="A34:C34"/>
    <mergeCell ref="D34:E34"/>
    <mergeCell ref="A35:C35"/>
    <mergeCell ref="D35:F35"/>
    <mergeCell ref="A36:C36"/>
    <mergeCell ref="D36:F36"/>
    <mergeCell ref="A31:C31"/>
    <mergeCell ref="D31:E31"/>
    <mergeCell ref="A32:C32"/>
    <mergeCell ref="D32:E32"/>
    <mergeCell ref="A33:C33"/>
    <mergeCell ref="D33:E33"/>
    <mergeCell ref="A28:C28"/>
    <mergeCell ref="D28:E28"/>
    <mergeCell ref="A29:C29"/>
    <mergeCell ref="D29:E29"/>
    <mergeCell ref="A30:C30"/>
    <mergeCell ref="D30:E30"/>
    <mergeCell ref="A25:C25"/>
    <mergeCell ref="D25:E25"/>
    <mergeCell ref="A26:C26"/>
    <mergeCell ref="D26:E26"/>
    <mergeCell ref="A27:C27"/>
    <mergeCell ref="D27:E27"/>
    <mergeCell ref="A22:C22"/>
    <mergeCell ref="D22:F22"/>
    <mergeCell ref="A23:C23"/>
    <mergeCell ref="D23:E23"/>
    <mergeCell ref="A24:C24"/>
    <mergeCell ref="D24:F24"/>
    <mergeCell ref="A19:C19"/>
    <mergeCell ref="D19:G19"/>
    <mergeCell ref="A20:C20"/>
    <mergeCell ref="D20:F20"/>
    <mergeCell ref="A21:C21"/>
    <mergeCell ref="D21:F21"/>
    <mergeCell ref="A16:C16"/>
    <mergeCell ref="D16:E16"/>
    <mergeCell ref="A17:C17"/>
    <mergeCell ref="D17:E17"/>
    <mergeCell ref="A18:C18"/>
    <mergeCell ref="D18:F18"/>
    <mergeCell ref="A13:C13"/>
    <mergeCell ref="D13:E13"/>
    <mergeCell ref="A14:C14"/>
    <mergeCell ref="D14:E14"/>
    <mergeCell ref="A15:C15"/>
    <mergeCell ref="D15:E15"/>
    <mergeCell ref="A10:C10"/>
    <mergeCell ref="D10:E10"/>
    <mergeCell ref="A11:C11"/>
    <mergeCell ref="D11:E11"/>
    <mergeCell ref="A12:C12"/>
    <mergeCell ref="D12:E12"/>
    <mergeCell ref="A7:C7"/>
    <mergeCell ref="D7:F7"/>
    <mergeCell ref="A8:C8"/>
    <mergeCell ref="D8:E8"/>
    <mergeCell ref="A9:C9"/>
    <mergeCell ref="D9:E9"/>
    <mergeCell ref="A4:C4"/>
    <mergeCell ref="D4:F4"/>
    <mergeCell ref="A5:C5"/>
    <mergeCell ref="D5:F5"/>
    <mergeCell ref="A6:C6"/>
    <mergeCell ref="D6:E6"/>
    <mergeCell ref="A1:C1"/>
    <mergeCell ref="D1:F1"/>
    <mergeCell ref="A2:C2"/>
    <mergeCell ref="D2:G2"/>
    <mergeCell ref="A3:C3"/>
    <mergeCell ref="D3:F3"/>
  </mergeCells>
  <pageMargins left="0.70866141732283472" right="0.70866141732283472" top="0.74803149606299213" bottom="0.74803149606299213" header="0.31496062992125984" footer="0.31496062992125984"/>
  <pageSetup paperSize="9" scale="59" fitToHeight="0" orientation="portrait" r:id="rId1"/>
  <headerFooter>
    <oddHeader>&amp;C
&amp;R1.pielikums pie iepirkuma
Nr. RVPIKSD 2024/23 nolikuma
1.tabula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9F04-62F3-4E52-B402-BC7A3D9ABACF}">
  <sheetPr>
    <pageSetUpPr fitToPage="1"/>
  </sheetPr>
  <dimension ref="A1:E90"/>
  <sheetViews>
    <sheetView zoomScaleNormal="100" workbookViewId="0">
      <selection activeCell="D7" sqref="D7"/>
    </sheetView>
  </sheetViews>
  <sheetFormatPr defaultRowHeight="15" x14ac:dyDescent="0.25"/>
  <cols>
    <col min="1" max="1" width="55" bestFit="1" customWidth="1"/>
    <col min="2" max="2" width="26.28515625" bestFit="1" customWidth="1"/>
    <col min="3" max="3" width="22.7109375" customWidth="1"/>
  </cols>
  <sheetData>
    <row r="1" spans="1:3" ht="29.25" thickBot="1" x14ac:dyDescent="0.3">
      <c r="A1" s="1" t="s">
        <v>0</v>
      </c>
      <c r="B1" s="2" t="s">
        <v>1</v>
      </c>
      <c r="C1" s="49" t="s">
        <v>386</v>
      </c>
    </row>
    <row r="2" spans="1:3" ht="15.75" thickBot="1" x14ac:dyDescent="0.3">
      <c r="A2" s="3" t="s">
        <v>2</v>
      </c>
      <c r="B2" s="4" t="s">
        <v>3</v>
      </c>
      <c r="C2" s="5">
        <v>306</v>
      </c>
    </row>
    <row r="3" spans="1:3" ht="15.75" thickBot="1" x14ac:dyDescent="0.3">
      <c r="A3" s="3" t="s">
        <v>4</v>
      </c>
      <c r="B3" s="4" t="s">
        <v>5</v>
      </c>
      <c r="C3" s="5">
        <v>5</v>
      </c>
    </row>
    <row r="4" spans="1:3" ht="15.75" thickBot="1" x14ac:dyDescent="0.3">
      <c r="A4" s="3" t="s">
        <v>4</v>
      </c>
      <c r="B4" s="4" t="s">
        <v>6</v>
      </c>
      <c r="C4" s="5">
        <v>7</v>
      </c>
    </row>
    <row r="5" spans="1:3" ht="15.75" thickBot="1" x14ac:dyDescent="0.3">
      <c r="A5" s="3" t="s">
        <v>7</v>
      </c>
      <c r="B5" s="4" t="s">
        <v>8</v>
      </c>
      <c r="C5" s="5">
        <v>27</v>
      </c>
    </row>
    <row r="6" spans="1:3" ht="15.75" thickBot="1" x14ac:dyDescent="0.3">
      <c r="A6" s="3" t="s">
        <v>9</v>
      </c>
      <c r="B6" s="4" t="s">
        <v>10</v>
      </c>
      <c r="C6" s="5">
        <v>94</v>
      </c>
    </row>
    <row r="7" spans="1:3" ht="15.75" thickBot="1" x14ac:dyDescent="0.3">
      <c r="A7" s="3" t="s">
        <v>11</v>
      </c>
      <c r="B7" s="4" t="s">
        <v>12</v>
      </c>
      <c r="C7" s="5">
        <v>39</v>
      </c>
    </row>
    <row r="8" spans="1:3" ht="15.75" thickBot="1" x14ac:dyDescent="0.3">
      <c r="A8" s="3" t="s">
        <v>13</v>
      </c>
      <c r="B8" s="4" t="s">
        <v>14</v>
      </c>
      <c r="C8" s="5">
        <v>124</v>
      </c>
    </row>
    <row r="9" spans="1:3" ht="15.75" thickBot="1" x14ac:dyDescent="0.3">
      <c r="A9" s="3" t="s">
        <v>15</v>
      </c>
      <c r="B9" s="4" t="s">
        <v>16</v>
      </c>
      <c r="C9" s="5">
        <v>18</v>
      </c>
    </row>
    <row r="10" spans="1:3" ht="15.75" thickBot="1" x14ac:dyDescent="0.3">
      <c r="A10" s="3" t="s">
        <v>17</v>
      </c>
      <c r="B10" s="4" t="s">
        <v>18</v>
      </c>
      <c r="C10" s="5">
        <v>12</v>
      </c>
    </row>
    <row r="11" spans="1:3" ht="15.75" thickBot="1" x14ac:dyDescent="0.3">
      <c r="A11" s="3" t="s">
        <v>17</v>
      </c>
      <c r="B11" s="4" t="s">
        <v>19</v>
      </c>
      <c r="C11" s="5">
        <v>101</v>
      </c>
    </row>
    <row r="12" spans="1:3" ht="15.75" thickBot="1" x14ac:dyDescent="0.3">
      <c r="A12" s="3" t="s">
        <v>20</v>
      </c>
      <c r="B12" s="4" t="s">
        <v>21</v>
      </c>
      <c r="C12" s="5">
        <v>59</v>
      </c>
    </row>
    <row r="13" spans="1:3" ht="15.75" thickBot="1" x14ac:dyDescent="0.3">
      <c r="A13" s="3" t="s">
        <v>22</v>
      </c>
      <c r="B13" s="4" t="s">
        <v>23</v>
      </c>
      <c r="C13" s="5">
        <v>68</v>
      </c>
    </row>
    <row r="14" spans="1:3" ht="15.75" thickBot="1" x14ac:dyDescent="0.3">
      <c r="A14" s="3" t="s">
        <v>24</v>
      </c>
      <c r="B14" s="4" t="s">
        <v>25</v>
      </c>
      <c r="C14" s="5">
        <v>155</v>
      </c>
    </row>
    <row r="15" spans="1:3" ht="15.75" thickBot="1" x14ac:dyDescent="0.3">
      <c r="A15" s="3" t="s">
        <v>26</v>
      </c>
      <c r="B15" s="4" t="s">
        <v>27</v>
      </c>
      <c r="C15" s="5">
        <v>46</v>
      </c>
    </row>
    <row r="16" spans="1:3" ht="15.75" thickBot="1" x14ac:dyDescent="0.3">
      <c r="A16" s="3" t="s">
        <v>28</v>
      </c>
      <c r="B16" s="4" t="s">
        <v>29</v>
      </c>
      <c r="C16" s="5">
        <v>50</v>
      </c>
    </row>
    <row r="17" spans="1:3" ht="15.75" thickBot="1" x14ac:dyDescent="0.3">
      <c r="A17" s="3" t="s">
        <v>30</v>
      </c>
      <c r="B17" s="4" t="s">
        <v>31</v>
      </c>
      <c r="C17" s="5">
        <v>77</v>
      </c>
    </row>
    <row r="18" spans="1:3" ht="15.75" thickBot="1" x14ac:dyDescent="0.3">
      <c r="A18" s="3" t="s">
        <v>32</v>
      </c>
      <c r="B18" s="4" t="s">
        <v>33</v>
      </c>
      <c r="C18" s="5">
        <v>204</v>
      </c>
    </row>
    <row r="19" spans="1:3" ht="15.75" thickBot="1" x14ac:dyDescent="0.3">
      <c r="A19" s="3" t="s">
        <v>34</v>
      </c>
      <c r="B19" s="4" t="s">
        <v>35</v>
      </c>
      <c r="C19" s="5">
        <v>109</v>
      </c>
    </row>
    <row r="20" spans="1:3" ht="15.75" thickBot="1" x14ac:dyDescent="0.3">
      <c r="A20" s="3" t="s">
        <v>36</v>
      </c>
      <c r="B20" s="4" t="s">
        <v>37</v>
      </c>
      <c r="C20" s="5">
        <v>23</v>
      </c>
    </row>
    <row r="21" spans="1:3" ht="15.75" thickBot="1" x14ac:dyDescent="0.3">
      <c r="A21" s="3" t="s">
        <v>36</v>
      </c>
      <c r="B21" s="4" t="s">
        <v>38</v>
      </c>
      <c r="C21" s="5">
        <v>13</v>
      </c>
    </row>
    <row r="22" spans="1:3" ht="15.75" thickBot="1" x14ac:dyDescent="0.3">
      <c r="A22" s="3" t="s">
        <v>39</v>
      </c>
      <c r="B22" s="4" t="s">
        <v>40</v>
      </c>
      <c r="C22" s="5">
        <v>310</v>
      </c>
    </row>
    <row r="23" spans="1:3" ht="15.75" thickBot="1" x14ac:dyDescent="0.3">
      <c r="A23" s="3" t="s">
        <v>41</v>
      </c>
      <c r="B23" s="4" t="s">
        <v>42</v>
      </c>
      <c r="C23" s="5">
        <v>4</v>
      </c>
    </row>
    <row r="24" spans="1:3" ht="15.75" thickBot="1" x14ac:dyDescent="0.3">
      <c r="A24" s="3" t="s">
        <v>43</v>
      </c>
      <c r="B24" s="4" t="s">
        <v>44</v>
      </c>
      <c r="C24" s="5">
        <v>199</v>
      </c>
    </row>
    <row r="25" spans="1:3" ht="15.75" thickBot="1" x14ac:dyDescent="0.3">
      <c r="A25" s="3" t="s">
        <v>45</v>
      </c>
      <c r="B25" s="4" t="s">
        <v>46</v>
      </c>
      <c r="C25" s="5">
        <v>253</v>
      </c>
    </row>
    <row r="26" spans="1:3" ht="15.75" thickBot="1" x14ac:dyDescent="0.3">
      <c r="A26" s="3" t="s">
        <v>47</v>
      </c>
      <c r="B26" s="4" t="s">
        <v>48</v>
      </c>
      <c r="C26" s="5">
        <v>40</v>
      </c>
    </row>
    <row r="27" spans="1:3" ht="15.75" thickBot="1" x14ac:dyDescent="0.3">
      <c r="A27" s="3" t="s">
        <v>49</v>
      </c>
      <c r="B27" s="4" t="s">
        <v>50</v>
      </c>
      <c r="C27" s="5">
        <v>111</v>
      </c>
    </row>
    <row r="28" spans="1:3" ht="15.75" thickBot="1" x14ac:dyDescent="0.3">
      <c r="A28" s="3" t="s">
        <v>51</v>
      </c>
      <c r="B28" s="4" t="s">
        <v>52</v>
      </c>
      <c r="C28" s="5">
        <v>25</v>
      </c>
    </row>
    <row r="29" spans="1:3" ht="15.75" thickBot="1" x14ac:dyDescent="0.3">
      <c r="A29" s="3" t="s">
        <v>53</v>
      </c>
      <c r="B29" s="4" t="s">
        <v>54</v>
      </c>
      <c r="C29" s="5">
        <v>89</v>
      </c>
    </row>
    <row r="30" spans="1:3" ht="15.75" thickBot="1" x14ac:dyDescent="0.3">
      <c r="A30" s="3" t="s">
        <v>55</v>
      </c>
      <c r="B30" s="4" t="s">
        <v>56</v>
      </c>
      <c r="C30" s="5">
        <v>50</v>
      </c>
    </row>
    <row r="31" spans="1:3" ht="15.75" thickBot="1" x14ac:dyDescent="0.3">
      <c r="A31" s="3" t="s">
        <v>57</v>
      </c>
      <c r="B31" s="4" t="s">
        <v>58</v>
      </c>
      <c r="C31" s="5">
        <v>156</v>
      </c>
    </row>
    <row r="32" spans="1:3" ht="15.75" thickBot="1" x14ac:dyDescent="0.3">
      <c r="A32" s="3" t="s">
        <v>59</v>
      </c>
      <c r="B32" s="4" t="s">
        <v>60</v>
      </c>
      <c r="C32" s="5">
        <v>42</v>
      </c>
    </row>
    <row r="33" spans="1:3" ht="15.75" thickBot="1" x14ac:dyDescent="0.3">
      <c r="A33" s="3" t="s">
        <v>61</v>
      </c>
      <c r="B33" s="4" t="s">
        <v>62</v>
      </c>
      <c r="C33" s="5">
        <v>160</v>
      </c>
    </row>
    <row r="34" spans="1:3" ht="15.75" thickBot="1" x14ac:dyDescent="0.3">
      <c r="A34" s="3" t="s">
        <v>63</v>
      </c>
      <c r="B34" s="4" t="s">
        <v>64</v>
      </c>
      <c r="C34" s="5">
        <v>18</v>
      </c>
    </row>
    <row r="35" spans="1:3" ht="15.75" thickBot="1" x14ac:dyDescent="0.3">
      <c r="A35" s="3" t="s">
        <v>65</v>
      </c>
      <c r="B35" s="4" t="s">
        <v>66</v>
      </c>
      <c r="C35" s="5">
        <v>165</v>
      </c>
    </row>
    <row r="36" spans="1:3" ht="15.75" thickBot="1" x14ac:dyDescent="0.3">
      <c r="A36" s="3" t="s">
        <v>67</v>
      </c>
      <c r="B36" s="4" t="s">
        <v>68</v>
      </c>
      <c r="C36" s="5">
        <v>46</v>
      </c>
    </row>
    <row r="37" spans="1:3" ht="15.75" thickBot="1" x14ac:dyDescent="0.3">
      <c r="A37" s="3" t="s">
        <v>69</v>
      </c>
      <c r="B37" s="4" t="s">
        <v>70</v>
      </c>
      <c r="C37" s="5">
        <v>73</v>
      </c>
    </row>
    <row r="38" spans="1:3" ht="15.75" thickBot="1" x14ac:dyDescent="0.3">
      <c r="A38" s="3" t="s">
        <v>71</v>
      </c>
      <c r="B38" s="4" t="s">
        <v>72</v>
      </c>
      <c r="C38" s="5">
        <v>139</v>
      </c>
    </row>
    <row r="39" spans="1:3" ht="15.75" thickBot="1" x14ac:dyDescent="0.3">
      <c r="A39" s="3" t="s">
        <v>73</v>
      </c>
      <c r="B39" s="4" t="s">
        <v>74</v>
      </c>
      <c r="C39" s="5">
        <v>143</v>
      </c>
    </row>
    <row r="40" spans="1:3" ht="15.75" thickBot="1" x14ac:dyDescent="0.3">
      <c r="A40" s="3" t="s">
        <v>75</v>
      </c>
      <c r="B40" s="4" t="s">
        <v>76</v>
      </c>
      <c r="C40" s="5">
        <v>474</v>
      </c>
    </row>
    <row r="41" spans="1:3" ht="15.75" thickBot="1" x14ac:dyDescent="0.3">
      <c r="A41" s="3" t="s">
        <v>77</v>
      </c>
      <c r="B41" s="4" t="s">
        <v>78</v>
      </c>
      <c r="C41" s="5">
        <v>50</v>
      </c>
    </row>
    <row r="42" spans="1:3" ht="15.75" thickBot="1" x14ac:dyDescent="0.3">
      <c r="A42" s="3" t="s">
        <v>79</v>
      </c>
      <c r="B42" s="4" t="s">
        <v>80</v>
      </c>
      <c r="C42" s="5">
        <v>52</v>
      </c>
    </row>
    <row r="43" spans="1:3" ht="15.75" thickBot="1" x14ac:dyDescent="0.3">
      <c r="A43" s="3" t="s">
        <v>81</v>
      </c>
      <c r="B43" s="4" t="s">
        <v>82</v>
      </c>
      <c r="C43" s="5">
        <v>116</v>
      </c>
    </row>
    <row r="44" spans="1:3" ht="15.75" thickBot="1" x14ac:dyDescent="0.3">
      <c r="A44" s="3" t="s">
        <v>83</v>
      </c>
      <c r="B44" s="4" t="s">
        <v>84</v>
      </c>
      <c r="C44" s="5">
        <v>88</v>
      </c>
    </row>
    <row r="45" spans="1:3" ht="15.75" thickBot="1" x14ac:dyDescent="0.3">
      <c r="A45" s="3" t="s">
        <v>85</v>
      </c>
      <c r="B45" s="4" t="s">
        <v>86</v>
      </c>
      <c r="C45" s="5">
        <v>42</v>
      </c>
    </row>
    <row r="46" spans="1:3" ht="15.75" thickBot="1" x14ac:dyDescent="0.3">
      <c r="A46" s="3" t="s">
        <v>85</v>
      </c>
      <c r="B46" s="4" t="s">
        <v>87</v>
      </c>
      <c r="C46" s="5">
        <v>147</v>
      </c>
    </row>
    <row r="47" spans="1:3" ht="15.75" thickBot="1" x14ac:dyDescent="0.3">
      <c r="A47" s="3" t="s">
        <v>88</v>
      </c>
      <c r="B47" s="4" t="s">
        <v>89</v>
      </c>
      <c r="C47" s="5">
        <v>40</v>
      </c>
    </row>
    <row r="48" spans="1:3" ht="15.75" thickBot="1" x14ac:dyDescent="0.3">
      <c r="A48" s="3" t="s">
        <v>90</v>
      </c>
      <c r="B48" s="4" t="s">
        <v>91</v>
      </c>
      <c r="C48" s="5">
        <v>132</v>
      </c>
    </row>
    <row r="49" spans="1:3" ht="15.75" thickBot="1" x14ac:dyDescent="0.3">
      <c r="A49" s="3" t="s">
        <v>92</v>
      </c>
      <c r="B49" s="4" t="s">
        <v>93</v>
      </c>
      <c r="C49" s="5">
        <v>55</v>
      </c>
    </row>
    <row r="50" spans="1:3" ht="15.75" thickBot="1" x14ac:dyDescent="0.3">
      <c r="A50" s="3" t="s">
        <v>94</v>
      </c>
      <c r="B50" s="4" t="s">
        <v>95</v>
      </c>
      <c r="C50" s="5">
        <v>3</v>
      </c>
    </row>
    <row r="51" spans="1:3" ht="15.75" thickBot="1" x14ac:dyDescent="0.3">
      <c r="A51" s="3" t="s">
        <v>96</v>
      </c>
      <c r="B51" s="4" t="s">
        <v>97</v>
      </c>
      <c r="C51" s="5">
        <v>23</v>
      </c>
    </row>
    <row r="52" spans="1:3" ht="15.75" thickBot="1" x14ac:dyDescent="0.3">
      <c r="A52" s="3" t="s">
        <v>98</v>
      </c>
      <c r="B52" s="4" t="s">
        <v>99</v>
      </c>
      <c r="C52" s="5">
        <v>137</v>
      </c>
    </row>
    <row r="53" spans="1:3" ht="15.75" thickBot="1" x14ac:dyDescent="0.3">
      <c r="A53" s="3" t="s">
        <v>98</v>
      </c>
      <c r="B53" s="4" t="s">
        <v>100</v>
      </c>
      <c r="C53" s="5">
        <v>457</v>
      </c>
    </row>
    <row r="54" spans="1:3" ht="15.75" thickBot="1" x14ac:dyDescent="0.3">
      <c r="A54" s="3" t="s">
        <v>101</v>
      </c>
      <c r="B54" s="4" t="s">
        <v>102</v>
      </c>
      <c r="C54" s="5">
        <v>199</v>
      </c>
    </row>
    <row r="55" spans="1:3" ht="15.75" thickBot="1" x14ac:dyDescent="0.3">
      <c r="A55" s="3" t="s">
        <v>103</v>
      </c>
      <c r="B55" s="4" t="s">
        <v>104</v>
      </c>
      <c r="C55" s="5">
        <v>208</v>
      </c>
    </row>
    <row r="56" spans="1:3" ht="15.75" thickBot="1" x14ac:dyDescent="0.3">
      <c r="A56" s="3" t="s">
        <v>105</v>
      </c>
      <c r="B56" s="4" t="s">
        <v>106</v>
      </c>
      <c r="C56" s="5">
        <v>6</v>
      </c>
    </row>
    <row r="57" spans="1:3" ht="15.75" thickBot="1" x14ac:dyDescent="0.3">
      <c r="A57" s="3" t="s">
        <v>107</v>
      </c>
      <c r="B57" s="4" t="s">
        <v>108</v>
      </c>
      <c r="C57" s="5">
        <v>501</v>
      </c>
    </row>
    <row r="58" spans="1:3" ht="15.75" thickBot="1" x14ac:dyDescent="0.3">
      <c r="A58" s="3" t="s">
        <v>109</v>
      </c>
      <c r="B58" s="4" t="s">
        <v>110</v>
      </c>
      <c r="C58" s="5">
        <v>46</v>
      </c>
    </row>
    <row r="59" spans="1:3" ht="15.75" thickBot="1" x14ac:dyDescent="0.3">
      <c r="A59" s="3" t="s">
        <v>111</v>
      </c>
      <c r="B59" s="4" t="s">
        <v>112</v>
      </c>
      <c r="C59" s="5">
        <v>524</v>
      </c>
    </row>
    <row r="60" spans="1:3" ht="15.75" thickBot="1" x14ac:dyDescent="0.3">
      <c r="A60" s="3" t="s">
        <v>113</v>
      </c>
      <c r="B60" s="4" t="s">
        <v>114</v>
      </c>
      <c r="C60" s="5">
        <v>243</v>
      </c>
    </row>
    <row r="61" spans="1:3" ht="15.75" thickBot="1" x14ac:dyDescent="0.3">
      <c r="A61" s="3" t="s">
        <v>115</v>
      </c>
      <c r="B61" s="4" t="s">
        <v>116</v>
      </c>
      <c r="C61" s="5">
        <v>293</v>
      </c>
    </row>
    <row r="62" spans="1:3" ht="15.75" thickBot="1" x14ac:dyDescent="0.3">
      <c r="A62" s="3" t="s">
        <v>117</v>
      </c>
      <c r="B62" s="4" t="s">
        <v>118</v>
      </c>
      <c r="C62" s="5">
        <v>98</v>
      </c>
    </row>
    <row r="63" spans="1:3" ht="15.75" thickBot="1" x14ac:dyDescent="0.3">
      <c r="A63" s="3" t="s">
        <v>119</v>
      </c>
      <c r="B63" s="4" t="s">
        <v>120</v>
      </c>
      <c r="C63" s="5">
        <v>74</v>
      </c>
    </row>
    <row r="64" spans="1:3" ht="15.75" thickBot="1" x14ac:dyDescent="0.3">
      <c r="A64" s="3" t="s">
        <v>121</v>
      </c>
      <c r="B64" s="4" t="s">
        <v>122</v>
      </c>
      <c r="C64" s="5">
        <v>22</v>
      </c>
    </row>
    <row r="65" spans="1:5" ht="15.75" thickBot="1" x14ac:dyDescent="0.3">
      <c r="A65" s="3" t="s">
        <v>123</v>
      </c>
      <c r="B65" s="4" t="s">
        <v>124</v>
      </c>
      <c r="C65" s="5">
        <v>125</v>
      </c>
    </row>
    <row r="66" spans="1:5" ht="15.75" thickBot="1" x14ac:dyDescent="0.3">
      <c r="A66" s="3" t="s">
        <v>125</v>
      </c>
      <c r="B66" s="4" t="s">
        <v>126</v>
      </c>
      <c r="C66" s="5">
        <v>42</v>
      </c>
    </row>
    <row r="67" spans="1:5" ht="15.75" thickBot="1" x14ac:dyDescent="0.3">
      <c r="A67" s="3" t="s">
        <v>127</v>
      </c>
      <c r="B67" s="4" t="s">
        <v>128</v>
      </c>
      <c r="C67" s="5">
        <v>57</v>
      </c>
    </row>
    <row r="68" spans="1:5" ht="15.75" thickBot="1" x14ac:dyDescent="0.3">
      <c r="A68" s="3" t="s">
        <v>129</v>
      </c>
      <c r="B68" s="4" t="s">
        <v>130</v>
      </c>
      <c r="C68" s="5">
        <v>25</v>
      </c>
    </row>
    <row r="69" spans="1:5" ht="15.75" thickBot="1" x14ac:dyDescent="0.3">
      <c r="A69" s="3" t="s">
        <v>131</v>
      </c>
      <c r="B69" s="4" t="s">
        <v>132</v>
      </c>
      <c r="C69" s="5">
        <v>141</v>
      </c>
    </row>
    <row r="70" spans="1:5" ht="15.75" thickBot="1" x14ac:dyDescent="0.3">
      <c r="A70" s="3" t="s">
        <v>133</v>
      </c>
      <c r="B70" s="4" t="s">
        <v>134</v>
      </c>
      <c r="C70" s="5">
        <v>48</v>
      </c>
    </row>
    <row r="71" spans="1:5" ht="15.75" thickBot="1" x14ac:dyDescent="0.3">
      <c r="A71" s="3" t="s">
        <v>135</v>
      </c>
      <c r="B71" s="4" t="s">
        <v>136</v>
      </c>
      <c r="C71" s="5">
        <v>88</v>
      </c>
    </row>
    <row r="72" spans="1:5" ht="15.75" thickBot="1" x14ac:dyDescent="0.3">
      <c r="A72" s="3" t="s">
        <v>137</v>
      </c>
      <c r="B72" s="4" t="s">
        <v>138</v>
      </c>
      <c r="C72" s="5">
        <v>52</v>
      </c>
    </row>
    <row r="73" spans="1:5" ht="15.75" thickBot="1" x14ac:dyDescent="0.3">
      <c r="A73" s="3" t="s">
        <v>139</v>
      </c>
      <c r="B73" s="4" t="s">
        <v>140</v>
      </c>
      <c r="C73" s="5">
        <v>89</v>
      </c>
    </row>
    <row r="74" spans="1:5" ht="15.75" thickBot="1" x14ac:dyDescent="0.3">
      <c r="A74" s="3" t="s">
        <v>141</v>
      </c>
      <c r="B74" s="4" t="s">
        <v>142</v>
      </c>
      <c r="C74" s="5">
        <v>118</v>
      </c>
    </row>
    <row r="75" spans="1:5" ht="15.75" thickBot="1" x14ac:dyDescent="0.3">
      <c r="A75" s="3" t="s">
        <v>67</v>
      </c>
      <c r="B75" s="4" t="s">
        <v>143</v>
      </c>
      <c r="C75" s="5">
        <v>61</v>
      </c>
    </row>
    <row r="76" spans="1:5" ht="15.75" thickBot="1" x14ac:dyDescent="0.3">
      <c r="A76" s="3" t="s">
        <v>144</v>
      </c>
      <c r="B76" s="4" t="s">
        <v>145</v>
      </c>
      <c r="C76" s="5">
        <v>440</v>
      </c>
      <c r="E76" s="24"/>
    </row>
    <row r="77" spans="1:5" ht="15.75" thickBot="1" x14ac:dyDescent="0.3">
      <c r="A77" s="3" t="s">
        <v>146</v>
      </c>
      <c r="B77" s="4" t="s">
        <v>147</v>
      </c>
      <c r="C77" s="5">
        <v>412</v>
      </c>
    </row>
    <row r="78" spans="1:5" ht="15.75" thickBot="1" x14ac:dyDescent="0.3">
      <c r="B78" s="54"/>
      <c r="C78" s="6">
        <f>SUM(C2:C77)</f>
        <v>9288</v>
      </c>
    </row>
    <row r="81" spans="1:1" x14ac:dyDescent="0.25">
      <c r="A81" t="s">
        <v>373</v>
      </c>
    </row>
    <row r="83" spans="1:1" x14ac:dyDescent="0.25">
      <c r="A83" t="s">
        <v>374</v>
      </c>
    </row>
    <row r="84" spans="1:1" x14ac:dyDescent="0.25">
      <c r="A84" t="s">
        <v>375</v>
      </c>
    </row>
    <row r="86" spans="1:1" x14ac:dyDescent="0.25">
      <c r="A86" t="s">
        <v>377</v>
      </c>
    </row>
    <row r="88" spans="1:1" x14ac:dyDescent="0.25">
      <c r="A88" t="s">
        <v>376</v>
      </c>
    </row>
    <row r="90" spans="1:1" ht="15.75" thickBot="1" x14ac:dyDescent="0.3">
      <c r="A90" s="50" t="s">
        <v>387</v>
      </c>
    </row>
  </sheetData>
  <pageMargins left="0.70866141732283472" right="0.70866141732283472" top="0.94488188976377963" bottom="0.74803149606299213" header="0.31496062992125984" footer="0.31496062992125984"/>
  <pageSetup paperSize="9" scale="77" fitToHeight="0" orientation="portrait" r:id="rId1"/>
  <headerFooter>
    <oddHeader>&amp;R1.pielikums pie iepirkuma
Nr. RVPIKSD 2024/23 nolikuma
2.tabula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85BD-AB7A-4708-A8B0-C6D99FCA0752}">
  <sheetPr>
    <pageSetUpPr fitToPage="1"/>
  </sheetPr>
  <dimension ref="A1:P91"/>
  <sheetViews>
    <sheetView zoomScaleNormal="100" workbookViewId="0">
      <selection activeCell="A91" sqref="A91"/>
    </sheetView>
  </sheetViews>
  <sheetFormatPr defaultColWidth="9.28515625" defaultRowHeight="15" x14ac:dyDescent="0.25"/>
  <cols>
    <col min="1" max="1" width="58" style="21" bestFit="1" customWidth="1"/>
    <col min="2" max="2" width="26.5703125" style="21" bestFit="1" customWidth="1"/>
    <col min="3" max="3" width="19.28515625" style="21" bestFit="1" customWidth="1"/>
    <col min="4" max="6" width="20.28515625" style="21" bestFit="1" customWidth="1"/>
    <col min="7" max="14" width="19.28515625" style="21" bestFit="1" customWidth="1"/>
    <col min="15" max="15" width="20.28515625" style="21" bestFit="1" customWidth="1"/>
    <col min="16" max="16" width="10" style="21" bestFit="1" customWidth="1"/>
    <col min="17" max="18" width="9.28515625" style="21" customWidth="1"/>
    <col min="19" max="16384" width="9.28515625" style="21"/>
  </cols>
  <sheetData>
    <row r="1" spans="1:16" x14ac:dyDescent="0.25">
      <c r="A1" s="21" t="s">
        <v>0</v>
      </c>
      <c r="B1" s="21" t="s">
        <v>1</v>
      </c>
      <c r="C1" s="22" t="s">
        <v>332</v>
      </c>
      <c r="D1" s="22" t="s">
        <v>333</v>
      </c>
      <c r="E1" s="22" t="s">
        <v>334</v>
      </c>
      <c r="F1" s="22" t="s">
        <v>335</v>
      </c>
      <c r="G1" s="22" t="s">
        <v>336</v>
      </c>
      <c r="H1" s="22" t="s">
        <v>337</v>
      </c>
      <c r="I1" s="22" t="s">
        <v>338</v>
      </c>
      <c r="J1" s="22" t="s">
        <v>339</v>
      </c>
      <c r="K1" s="22" t="s">
        <v>340</v>
      </c>
      <c r="L1" s="22" t="s">
        <v>341</v>
      </c>
      <c r="M1" s="22" t="s">
        <v>342</v>
      </c>
      <c r="N1" s="22" t="s">
        <v>343</v>
      </c>
      <c r="O1" s="22" t="s">
        <v>344</v>
      </c>
      <c r="P1" s="22" t="s">
        <v>345</v>
      </c>
    </row>
    <row r="2" spans="1:16" x14ac:dyDescent="0.25">
      <c r="A2" s="21" t="s">
        <v>146</v>
      </c>
      <c r="B2" s="21" t="s">
        <v>147</v>
      </c>
      <c r="C2" s="22"/>
      <c r="D2" s="22"/>
      <c r="E2" s="22"/>
      <c r="F2" s="22">
        <v>62</v>
      </c>
      <c r="G2" s="22"/>
      <c r="H2" s="22">
        <v>31</v>
      </c>
      <c r="I2" s="22">
        <v>25</v>
      </c>
      <c r="J2" s="22">
        <v>4</v>
      </c>
      <c r="K2" s="22">
        <v>241</v>
      </c>
      <c r="L2" s="22"/>
      <c r="M2" s="22"/>
      <c r="N2" s="22"/>
      <c r="O2" s="22">
        <v>49</v>
      </c>
      <c r="P2" s="22">
        <v>412</v>
      </c>
    </row>
    <row r="3" spans="1:16" x14ac:dyDescent="0.25">
      <c r="A3" s="21" t="s">
        <v>81</v>
      </c>
      <c r="B3" s="21" t="s">
        <v>82</v>
      </c>
      <c r="C3" s="22"/>
      <c r="D3" s="22"/>
      <c r="E3" s="22"/>
      <c r="F3" s="22"/>
      <c r="G3" s="22"/>
      <c r="H3" s="22"/>
      <c r="I3" s="22"/>
      <c r="J3" s="22">
        <v>27</v>
      </c>
      <c r="K3" s="22">
        <v>89</v>
      </c>
      <c r="L3" s="22"/>
      <c r="M3" s="22"/>
      <c r="N3" s="22"/>
      <c r="O3" s="22"/>
      <c r="P3" s="22">
        <v>116</v>
      </c>
    </row>
    <row r="4" spans="1:16" x14ac:dyDescent="0.25">
      <c r="A4" s="21" t="s">
        <v>92</v>
      </c>
      <c r="B4" s="21" t="s">
        <v>93</v>
      </c>
      <c r="C4" s="22">
        <v>55</v>
      </c>
      <c r="D4" s="22"/>
      <c r="E4" s="22"/>
      <c r="F4" s="22"/>
      <c r="G4" s="22"/>
      <c r="H4" s="22"/>
      <c r="I4" s="22"/>
      <c r="J4" s="22"/>
      <c r="K4" s="22"/>
      <c r="L4" s="22"/>
      <c r="M4" s="22"/>
      <c r="N4" s="22"/>
      <c r="O4" s="22"/>
      <c r="P4" s="22">
        <v>55</v>
      </c>
    </row>
    <row r="5" spans="1:16" x14ac:dyDescent="0.25">
      <c r="A5" s="21" t="s">
        <v>125</v>
      </c>
      <c r="B5" s="21" t="s">
        <v>126</v>
      </c>
      <c r="C5" s="22"/>
      <c r="D5" s="22"/>
      <c r="E5" s="22"/>
      <c r="F5" s="22"/>
      <c r="G5" s="22"/>
      <c r="H5" s="22"/>
      <c r="I5" s="22"/>
      <c r="J5" s="22"/>
      <c r="K5" s="22">
        <v>42</v>
      </c>
      <c r="L5" s="22"/>
      <c r="M5" s="22"/>
      <c r="N5" s="22"/>
      <c r="O5" s="22"/>
      <c r="P5" s="22">
        <v>42</v>
      </c>
    </row>
    <row r="6" spans="1:16" x14ac:dyDescent="0.25">
      <c r="A6" s="21" t="s">
        <v>144</v>
      </c>
      <c r="B6" s="21" t="s">
        <v>145</v>
      </c>
      <c r="C6" s="22"/>
      <c r="D6" s="22"/>
      <c r="E6" s="22"/>
      <c r="F6" s="22"/>
      <c r="G6" s="22"/>
      <c r="H6" s="22"/>
      <c r="I6" s="22"/>
      <c r="J6" s="22"/>
      <c r="K6" s="22">
        <v>440</v>
      </c>
      <c r="L6" s="22"/>
      <c r="M6" s="22"/>
      <c r="N6" s="22"/>
      <c r="O6" s="22"/>
      <c r="P6" s="22">
        <v>440</v>
      </c>
    </row>
    <row r="7" spans="1:16" x14ac:dyDescent="0.25">
      <c r="A7" s="21" t="s">
        <v>98</v>
      </c>
      <c r="B7" s="21" t="s">
        <v>99</v>
      </c>
      <c r="C7" s="22"/>
      <c r="D7" s="22"/>
      <c r="E7" s="22"/>
      <c r="F7" s="22"/>
      <c r="G7" s="22"/>
      <c r="H7" s="22">
        <v>49</v>
      </c>
      <c r="I7" s="22"/>
      <c r="J7" s="22">
        <v>3</v>
      </c>
      <c r="K7" s="22">
        <v>60</v>
      </c>
      <c r="L7" s="22"/>
      <c r="M7" s="22">
        <v>25</v>
      </c>
      <c r="N7" s="22"/>
      <c r="O7" s="22"/>
      <c r="P7" s="22">
        <v>137</v>
      </c>
    </row>
    <row r="8" spans="1:16" x14ac:dyDescent="0.25">
      <c r="A8" s="21" t="s">
        <v>98</v>
      </c>
      <c r="B8" s="21" t="s">
        <v>100</v>
      </c>
      <c r="C8" s="22"/>
      <c r="D8" s="22"/>
      <c r="E8" s="22"/>
      <c r="F8" s="22"/>
      <c r="G8" s="22"/>
      <c r="H8" s="22">
        <v>108</v>
      </c>
      <c r="I8" s="22">
        <v>10</v>
      </c>
      <c r="J8" s="22">
        <v>64</v>
      </c>
      <c r="K8" s="22">
        <v>269</v>
      </c>
      <c r="L8" s="22"/>
      <c r="M8" s="22">
        <v>6</v>
      </c>
      <c r="N8" s="22"/>
      <c r="O8" s="22"/>
      <c r="P8" s="22">
        <v>457</v>
      </c>
    </row>
    <row r="9" spans="1:16" x14ac:dyDescent="0.25">
      <c r="A9" s="21" t="s">
        <v>105</v>
      </c>
      <c r="B9" s="21" t="s">
        <v>106</v>
      </c>
      <c r="C9" s="22"/>
      <c r="D9" s="22"/>
      <c r="E9" s="22"/>
      <c r="F9" s="22"/>
      <c r="G9" s="22"/>
      <c r="H9" s="22"/>
      <c r="I9" s="22">
        <v>6</v>
      </c>
      <c r="J9" s="22"/>
      <c r="K9" s="22"/>
      <c r="L9" s="22"/>
      <c r="M9" s="22"/>
      <c r="N9" s="22"/>
      <c r="O9" s="22"/>
      <c r="P9" s="22">
        <v>6</v>
      </c>
    </row>
    <row r="10" spans="1:16" x14ac:dyDescent="0.25">
      <c r="A10" s="21" t="s">
        <v>17</v>
      </c>
      <c r="B10" s="21" t="s">
        <v>18</v>
      </c>
      <c r="C10" s="22"/>
      <c r="D10" s="22"/>
      <c r="E10" s="22"/>
      <c r="F10" s="22"/>
      <c r="G10" s="22"/>
      <c r="H10" s="22"/>
      <c r="I10" s="22"/>
      <c r="J10" s="22"/>
      <c r="K10" s="22"/>
      <c r="L10" s="22"/>
      <c r="M10" s="22"/>
      <c r="N10" s="22"/>
      <c r="O10" s="22">
        <v>12</v>
      </c>
      <c r="P10" s="22">
        <v>12</v>
      </c>
    </row>
    <row r="11" spans="1:16" x14ac:dyDescent="0.25">
      <c r="A11" s="21" t="s">
        <v>17</v>
      </c>
      <c r="B11" s="21" t="s">
        <v>19</v>
      </c>
      <c r="C11" s="22"/>
      <c r="D11" s="22"/>
      <c r="E11" s="22"/>
      <c r="F11" s="22"/>
      <c r="G11" s="22"/>
      <c r="H11" s="22"/>
      <c r="I11" s="22"/>
      <c r="J11" s="22">
        <v>9</v>
      </c>
      <c r="K11" s="22"/>
      <c r="L11" s="22"/>
      <c r="M11" s="22"/>
      <c r="N11" s="22"/>
      <c r="O11" s="22">
        <v>92</v>
      </c>
      <c r="P11" s="22">
        <v>101</v>
      </c>
    </row>
    <row r="12" spans="1:16" x14ac:dyDescent="0.25">
      <c r="A12" s="21" t="s">
        <v>107</v>
      </c>
      <c r="B12" s="21" t="s">
        <v>108</v>
      </c>
      <c r="C12" s="22"/>
      <c r="D12" s="22"/>
      <c r="E12" s="22"/>
      <c r="F12" s="22"/>
      <c r="G12" s="22"/>
      <c r="H12" s="22">
        <v>16</v>
      </c>
      <c r="I12" s="22"/>
      <c r="J12" s="22"/>
      <c r="K12" s="22">
        <v>140</v>
      </c>
      <c r="L12" s="22"/>
      <c r="M12" s="22"/>
      <c r="N12" s="22"/>
      <c r="O12" s="22">
        <v>345</v>
      </c>
      <c r="P12" s="22">
        <v>501</v>
      </c>
    </row>
    <row r="13" spans="1:16" x14ac:dyDescent="0.25">
      <c r="A13" s="21" t="s">
        <v>53</v>
      </c>
      <c r="B13" s="21" t="s">
        <v>54</v>
      </c>
      <c r="C13" s="22"/>
      <c r="D13" s="22"/>
      <c r="E13" s="22"/>
      <c r="F13" s="22"/>
      <c r="G13" s="22"/>
      <c r="H13" s="22"/>
      <c r="I13" s="22">
        <v>89</v>
      </c>
      <c r="J13" s="22"/>
      <c r="K13" s="22"/>
      <c r="L13" s="22"/>
      <c r="M13" s="22"/>
      <c r="N13" s="22"/>
      <c r="O13" s="22"/>
      <c r="P13" s="22">
        <v>89</v>
      </c>
    </row>
    <row r="14" spans="1:16" x14ac:dyDescent="0.25">
      <c r="A14" s="21" t="s">
        <v>115</v>
      </c>
      <c r="B14" s="21" t="s">
        <v>116</v>
      </c>
      <c r="C14" s="22"/>
      <c r="D14" s="22"/>
      <c r="E14" s="22"/>
      <c r="F14" s="22"/>
      <c r="G14" s="22"/>
      <c r="H14" s="22"/>
      <c r="I14" s="22"/>
      <c r="J14" s="22"/>
      <c r="K14" s="22">
        <v>293</v>
      </c>
      <c r="L14" s="22"/>
      <c r="M14" s="22"/>
      <c r="N14" s="22"/>
      <c r="O14" s="22"/>
      <c r="P14" s="22">
        <v>293</v>
      </c>
    </row>
    <row r="15" spans="1:16" x14ac:dyDescent="0.25">
      <c r="A15" s="21" t="s">
        <v>133</v>
      </c>
      <c r="B15" s="21" t="s">
        <v>134</v>
      </c>
      <c r="C15" s="22">
        <v>10</v>
      </c>
      <c r="D15" s="22"/>
      <c r="E15" s="22"/>
      <c r="F15" s="22"/>
      <c r="G15" s="22"/>
      <c r="H15" s="22"/>
      <c r="I15" s="22">
        <v>32</v>
      </c>
      <c r="J15" s="22"/>
      <c r="K15" s="22">
        <v>6</v>
      </c>
      <c r="L15" s="22"/>
      <c r="M15" s="22"/>
      <c r="N15" s="22"/>
      <c r="O15" s="22"/>
      <c r="P15" s="22">
        <v>48</v>
      </c>
    </row>
    <row r="16" spans="1:16" x14ac:dyDescent="0.25">
      <c r="A16" s="21" t="s">
        <v>28</v>
      </c>
      <c r="B16" s="21" t="s">
        <v>29</v>
      </c>
      <c r="C16" s="22"/>
      <c r="D16" s="22"/>
      <c r="E16" s="22"/>
      <c r="F16" s="22"/>
      <c r="G16" s="22"/>
      <c r="H16" s="22"/>
      <c r="I16" s="22"/>
      <c r="J16" s="22"/>
      <c r="K16" s="22">
        <v>50</v>
      </c>
      <c r="L16" s="22"/>
      <c r="M16" s="22"/>
      <c r="N16" s="22"/>
      <c r="O16" s="22"/>
      <c r="P16" s="22">
        <v>50</v>
      </c>
    </row>
    <row r="17" spans="1:16" x14ac:dyDescent="0.25">
      <c r="A17" s="21" t="s">
        <v>83</v>
      </c>
      <c r="B17" s="21" t="s">
        <v>84</v>
      </c>
      <c r="C17" s="22"/>
      <c r="D17" s="22"/>
      <c r="E17" s="22"/>
      <c r="F17" s="22"/>
      <c r="G17" s="22"/>
      <c r="H17" s="22"/>
      <c r="I17" s="22"/>
      <c r="J17" s="22"/>
      <c r="K17" s="22"/>
      <c r="L17" s="22"/>
      <c r="M17" s="22">
        <v>88</v>
      </c>
      <c r="N17" s="22"/>
      <c r="O17" s="22"/>
      <c r="P17" s="22">
        <v>88</v>
      </c>
    </row>
    <row r="18" spans="1:16" x14ac:dyDescent="0.25">
      <c r="A18" s="21" t="s">
        <v>129</v>
      </c>
      <c r="B18" s="21" t="s">
        <v>130</v>
      </c>
      <c r="C18" s="22"/>
      <c r="D18" s="22">
        <v>6</v>
      </c>
      <c r="E18" s="22"/>
      <c r="F18" s="22"/>
      <c r="G18" s="22"/>
      <c r="H18" s="22"/>
      <c r="I18" s="22"/>
      <c r="J18" s="22">
        <v>9</v>
      </c>
      <c r="K18" s="22"/>
      <c r="L18" s="22">
        <v>2</v>
      </c>
      <c r="M18" s="22"/>
      <c r="N18" s="22">
        <v>8</v>
      </c>
      <c r="O18" s="22"/>
      <c r="P18" s="22">
        <v>25</v>
      </c>
    </row>
    <row r="19" spans="1:16" x14ac:dyDescent="0.25">
      <c r="A19" s="21" t="s">
        <v>9</v>
      </c>
      <c r="B19" s="21" t="s">
        <v>10</v>
      </c>
      <c r="C19" s="22"/>
      <c r="D19" s="22"/>
      <c r="E19" s="22"/>
      <c r="F19" s="22"/>
      <c r="G19" s="22"/>
      <c r="H19" s="22"/>
      <c r="I19" s="22"/>
      <c r="J19" s="22"/>
      <c r="K19" s="22">
        <v>94</v>
      </c>
      <c r="L19" s="22"/>
      <c r="M19" s="22"/>
      <c r="N19" s="22"/>
      <c r="O19" s="22"/>
      <c r="P19" s="22">
        <v>94</v>
      </c>
    </row>
    <row r="20" spans="1:16" x14ac:dyDescent="0.25">
      <c r="A20" s="21" t="s">
        <v>137</v>
      </c>
      <c r="B20" s="21" t="s">
        <v>138</v>
      </c>
      <c r="C20" s="22"/>
      <c r="D20" s="22"/>
      <c r="E20" s="22"/>
      <c r="F20" s="22"/>
      <c r="G20" s="22"/>
      <c r="H20" s="22"/>
      <c r="I20" s="22"/>
      <c r="J20" s="22"/>
      <c r="K20" s="22"/>
      <c r="L20" s="22"/>
      <c r="M20" s="22"/>
      <c r="N20" s="22"/>
      <c r="O20" s="22">
        <v>52</v>
      </c>
      <c r="P20" s="22">
        <v>52</v>
      </c>
    </row>
    <row r="21" spans="1:16" x14ac:dyDescent="0.25">
      <c r="A21" s="21" t="s">
        <v>15</v>
      </c>
      <c r="B21" s="21" t="s">
        <v>16</v>
      </c>
      <c r="C21" s="22"/>
      <c r="D21" s="22"/>
      <c r="E21" s="22"/>
      <c r="F21" s="22"/>
      <c r="G21" s="22"/>
      <c r="H21" s="22"/>
      <c r="I21" s="22"/>
      <c r="J21" s="22"/>
      <c r="K21" s="22">
        <v>11</v>
      </c>
      <c r="L21" s="22"/>
      <c r="M21" s="22"/>
      <c r="N21" s="22"/>
      <c r="O21" s="22">
        <v>7</v>
      </c>
      <c r="P21" s="22">
        <v>18</v>
      </c>
    </row>
    <row r="22" spans="1:16" x14ac:dyDescent="0.25">
      <c r="A22" s="21" t="s">
        <v>41</v>
      </c>
      <c r="B22" s="21" t="s">
        <v>42</v>
      </c>
      <c r="C22" s="22"/>
      <c r="D22" s="22"/>
      <c r="E22" s="22"/>
      <c r="F22" s="22"/>
      <c r="G22" s="22"/>
      <c r="H22" s="22"/>
      <c r="I22" s="22"/>
      <c r="J22" s="22"/>
      <c r="K22" s="22">
        <v>4</v>
      </c>
      <c r="L22" s="22"/>
      <c r="M22" s="22"/>
      <c r="N22" s="22"/>
      <c r="O22" s="22"/>
      <c r="P22" s="22">
        <v>4</v>
      </c>
    </row>
    <row r="23" spans="1:16" x14ac:dyDescent="0.25">
      <c r="A23" s="21" t="s">
        <v>47</v>
      </c>
      <c r="B23" s="21" t="s">
        <v>48</v>
      </c>
      <c r="C23" s="22"/>
      <c r="D23" s="22"/>
      <c r="E23" s="22"/>
      <c r="F23" s="22"/>
      <c r="G23" s="22"/>
      <c r="H23" s="22"/>
      <c r="I23" s="22">
        <v>11</v>
      </c>
      <c r="J23" s="22"/>
      <c r="K23" s="22">
        <v>29</v>
      </c>
      <c r="L23" s="22"/>
      <c r="M23" s="22"/>
      <c r="N23" s="22"/>
      <c r="O23" s="22"/>
      <c r="P23" s="22">
        <v>40</v>
      </c>
    </row>
    <row r="24" spans="1:16" x14ac:dyDescent="0.25">
      <c r="A24" s="21" t="s">
        <v>36</v>
      </c>
      <c r="B24" s="21" t="s">
        <v>37</v>
      </c>
      <c r="C24" s="22"/>
      <c r="D24" s="22"/>
      <c r="E24" s="22"/>
      <c r="F24" s="22"/>
      <c r="G24" s="22"/>
      <c r="H24" s="22"/>
      <c r="I24" s="22"/>
      <c r="J24" s="22"/>
      <c r="K24" s="22">
        <v>23</v>
      </c>
      <c r="L24" s="22"/>
      <c r="M24" s="22"/>
      <c r="N24" s="22"/>
      <c r="O24" s="22"/>
      <c r="P24" s="22">
        <v>23</v>
      </c>
    </row>
    <row r="25" spans="1:16" x14ac:dyDescent="0.25">
      <c r="A25" s="21" t="s">
        <v>36</v>
      </c>
      <c r="B25" s="21" t="s">
        <v>38</v>
      </c>
      <c r="C25" s="22"/>
      <c r="D25" s="22"/>
      <c r="E25" s="22"/>
      <c r="F25" s="22"/>
      <c r="G25" s="22"/>
      <c r="H25" s="22"/>
      <c r="I25" s="22"/>
      <c r="J25" s="22"/>
      <c r="K25" s="22">
        <v>13</v>
      </c>
      <c r="L25" s="22"/>
      <c r="M25" s="22"/>
      <c r="N25" s="22"/>
      <c r="O25" s="22"/>
      <c r="P25" s="22">
        <v>13</v>
      </c>
    </row>
    <row r="26" spans="1:16" x14ac:dyDescent="0.25">
      <c r="A26" s="21" t="s">
        <v>2</v>
      </c>
      <c r="B26" s="21" t="s">
        <v>3</v>
      </c>
      <c r="C26" s="22"/>
      <c r="D26" s="22"/>
      <c r="E26" s="22"/>
      <c r="F26" s="22"/>
      <c r="G26" s="22"/>
      <c r="H26" s="22"/>
      <c r="I26" s="22"/>
      <c r="J26" s="22">
        <v>172</v>
      </c>
      <c r="K26" s="22"/>
      <c r="L26" s="22"/>
      <c r="M26" s="22"/>
      <c r="N26" s="22"/>
      <c r="O26" s="22">
        <v>134</v>
      </c>
      <c r="P26" s="22">
        <v>306</v>
      </c>
    </row>
    <row r="27" spans="1:16" x14ac:dyDescent="0.25">
      <c r="A27" s="21" t="s">
        <v>22</v>
      </c>
      <c r="B27" s="21" t="s">
        <v>23</v>
      </c>
      <c r="C27" s="22"/>
      <c r="D27" s="22"/>
      <c r="E27" s="22"/>
      <c r="F27" s="22"/>
      <c r="G27" s="22"/>
      <c r="H27" s="22"/>
      <c r="I27" s="22">
        <v>39</v>
      </c>
      <c r="J27" s="22">
        <v>18</v>
      </c>
      <c r="K27" s="22">
        <v>11</v>
      </c>
      <c r="L27" s="22"/>
      <c r="M27" s="22"/>
      <c r="N27" s="22"/>
      <c r="O27" s="22"/>
      <c r="P27" s="22">
        <v>68</v>
      </c>
    </row>
    <row r="28" spans="1:16" x14ac:dyDescent="0.25">
      <c r="A28" s="21" t="s">
        <v>26</v>
      </c>
      <c r="B28" s="21" t="s">
        <v>27</v>
      </c>
      <c r="C28" s="22"/>
      <c r="D28" s="22"/>
      <c r="E28" s="22"/>
      <c r="F28" s="22"/>
      <c r="G28" s="22"/>
      <c r="H28" s="22"/>
      <c r="I28" s="22"/>
      <c r="J28" s="22"/>
      <c r="K28" s="22"/>
      <c r="L28" s="22"/>
      <c r="M28" s="22"/>
      <c r="N28" s="22"/>
      <c r="O28" s="22">
        <v>46</v>
      </c>
      <c r="P28" s="22">
        <v>46</v>
      </c>
    </row>
    <row r="29" spans="1:16" x14ac:dyDescent="0.25">
      <c r="A29" s="21" t="s">
        <v>11</v>
      </c>
      <c r="B29" s="21" t="s">
        <v>12</v>
      </c>
      <c r="C29" s="22"/>
      <c r="D29" s="22"/>
      <c r="E29" s="22"/>
      <c r="F29" s="22"/>
      <c r="G29" s="22"/>
      <c r="H29" s="22"/>
      <c r="I29" s="22"/>
      <c r="J29" s="22"/>
      <c r="K29" s="22">
        <v>39</v>
      </c>
      <c r="L29" s="22"/>
      <c r="M29" s="22"/>
      <c r="N29" s="22"/>
      <c r="O29" s="22"/>
      <c r="P29" s="22">
        <v>39</v>
      </c>
    </row>
    <row r="30" spans="1:16" x14ac:dyDescent="0.25">
      <c r="A30" s="21" t="s">
        <v>96</v>
      </c>
      <c r="B30" s="21" t="s">
        <v>97</v>
      </c>
      <c r="C30" s="22"/>
      <c r="D30" s="22"/>
      <c r="E30" s="22"/>
      <c r="F30" s="22"/>
      <c r="G30" s="22"/>
      <c r="H30" s="22"/>
      <c r="I30" s="22"/>
      <c r="J30" s="22"/>
      <c r="K30" s="22">
        <v>23</v>
      </c>
      <c r="L30" s="22"/>
      <c r="M30" s="22"/>
      <c r="N30" s="22"/>
      <c r="O30" s="22"/>
      <c r="P30" s="22">
        <v>23</v>
      </c>
    </row>
    <row r="31" spans="1:16" x14ac:dyDescent="0.25">
      <c r="A31" s="21" t="s">
        <v>13</v>
      </c>
      <c r="B31" s="21" t="s">
        <v>14</v>
      </c>
      <c r="C31" s="22"/>
      <c r="D31" s="22"/>
      <c r="E31" s="22"/>
      <c r="F31" s="22"/>
      <c r="G31" s="22"/>
      <c r="H31" s="22">
        <v>16</v>
      </c>
      <c r="I31" s="22"/>
      <c r="J31" s="22"/>
      <c r="K31" s="22">
        <v>94</v>
      </c>
      <c r="L31" s="22"/>
      <c r="M31" s="22"/>
      <c r="N31" s="22"/>
      <c r="O31" s="22">
        <v>14</v>
      </c>
      <c r="P31" s="22">
        <v>124</v>
      </c>
    </row>
    <row r="32" spans="1:16" x14ac:dyDescent="0.25">
      <c r="A32" s="21" t="s">
        <v>85</v>
      </c>
      <c r="B32" s="21" t="s">
        <v>86</v>
      </c>
      <c r="C32" s="22"/>
      <c r="D32" s="22"/>
      <c r="E32" s="22"/>
      <c r="F32" s="22"/>
      <c r="G32" s="22"/>
      <c r="H32" s="22"/>
      <c r="I32" s="22"/>
      <c r="J32" s="22"/>
      <c r="K32" s="22"/>
      <c r="L32" s="22"/>
      <c r="M32" s="22">
        <v>42</v>
      </c>
      <c r="N32" s="22"/>
      <c r="O32" s="22"/>
      <c r="P32" s="22">
        <v>42</v>
      </c>
    </row>
    <row r="33" spans="1:16" x14ac:dyDescent="0.25">
      <c r="A33" s="21" t="s">
        <v>85</v>
      </c>
      <c r="B33" s="21" t="s">
        <v>87</v>
      </c>
      <c r="C33" s="22"/>
      <c r="D33" s="22"/>
      <c r="E33" s="22"/>
      <c r="F33" s="22"/>
      <c r="G33" s="22"/>
      <c r="H33" s="22"/>
      <c r="I33" s="22"/>
      <c r="J33" s="22"/>
      <c r="K33" s="22"/>
      <c r="L33" s="22"/>
      <c r="M33" s="22">
        <v>58</v>
      </c>
      <c r="N33" s="22"/>
      <c r="O33" s="22">
        <v>89</v>
      </c>
      <c r="P33" s="22">
        <v>147</v>
      </c>
    </row>
    <row r="34" spans="1:16" x14ac:dyDescent="0.25">
      <c r="A34" s="21" t="s">
        <v>24</v>
      </c>
      <c r="B34" s="21" t="s">
        <v>25</v>
      </c>
      <c r="C34" s="22"/>
      <c r="D34" s="22"/>
      <c r="E34" s="22"/>
      <c r="F34" s="22"/>
      <c r="G34" s="22"/>
      <c r="H34" s="22"/>
      <c r="I34" s="22"/>
      <c r="J34" s="22">
        <v>21</v>
      </c>
      <c r="K34" s="22">
        <v>134</v>
      </c>
      <c r="L34" s="22"/>
      <c r="M34" s="22"/>
      <c r="N34" s="22"/>
      <c r="O34" s="22"/>
      <c r="P34" s="22">
        <v>155</v>
      </c>
    </row>
    <row r="35" spans="1:16" x14ac:dyDescent="0.25">
      <c r="A35" s="21" t="s">
        <v>69</v>
      </c>
      <c r="B35" s="21" t="s">
        <v>70</v>
      </c>
      <c r="C35" s="22"/>
      <c r="D35" s="22"/>
      <c r="E35" s="22"/>
      <c r="F35" s="22"/>
      <c r="G35" s="22"/>
      <c r="H35" s="22"/>
      <c r="I35" s="22">
        <v>73</v>
      </c>
      <c r="J35" s="22"/>
      <c r="K35" s="22"/>
      <c r="L35" s="22"/>
      <c r="M35" s="22"/>
      <c r="N35" s="22"/>
      <c r="O35" s="22"/>
      <c r="P35" s="22">
        <v>73</v>
      </c>
    </row>
    <row r="36" spans="1:16" x14ac:dyDescent="0.25">
      <c r="A36" s="21" t="s">
        <v>59</v>
      </c>
      <c r="B36" s="21" t="s">
        <v>60</v>
      </c>
      <c r="C36" s="22"/>
      <c r="D36" s="22"/>
      <c r="E36" s="22"/>
      <c r="F36" s="22"/>
      <c r="G36" s="22"/>
      <c r="H36" s="22"/>
      <c r="I36" s="22"/>
      <c r="J36" s="22"/>
      <c r="K36" s="22">
        <v>42</v>
      </c>
      <c r="L36" s="22"/>
      <c r="M36" s="22"/>
      <c r="N36" s="22"/>
      <c r="O36" s="22"/>
      <c r="P36" s="22">
        <v>42</v>
      </c>
    </row>
    <row r="37" spans="1:16" x14ac:dyDescent="0.25">
      <c r="A37" s="21" t="s">
        <v>34</v>
      </c>
      <c r="B37" s="21" t="s">
        <v>35</v>
      </c>
      <c r="C37" s="22"/>
      <c r="D37" s="22"/>
      <c r="E37" s="22"/>
      <c r="F37" s="22"/>
      <c r="G37" s="22"/>
      <c r="H37" s="22"/>
      <c r="I37" s="22"/>
      <c r="J37" s="22">
        <v>3</v>
      </c>
      <c r="K37" s="22">
        <v>77</v>
      </c>
      <c r="L37" s="22"/>
      <c r="M37" s="22"/>
      <c r="N37" s="22"/>
      <c r="O37" s="22">
        <v>29</v>
      </c>
      <c r="P37" s="22">
        <v>109</v>
      </c>
    </row>
    <row r="38" spans="1:16" x14ac:dyDescent="0.25">
      <c r="A38" s="21" t="s">
        <v>71</v>
      </c>
      <c r="B38" s="21" t="s">
        <v>72</v>
      </c>
      <c r="C38" s="22"/>
      <c r="D38" s="22"/>
      <c r="E38" s="22"/>
      <c r="F38" s="22"/>
      <c r="G38" s="22"/>
      <c r="H38" s="22">
        <v>3</v>
      </c>
      <c r="I38" s="22">
        <v>98</v>
      </c>
      <c r="J38" s="22"/>
      <c r="K38" s="22">
        <v>32</v>
      </c>
      <c r="L38" s="22"/>
      <c r="M38" s="22"/>
      <c r="N38" s="22"/>
      <c r="O38" s="22">
        <v>6</v>
      </c>
      <c r="P38" s="22">
        <v>139</v>
      </c>
    </row>
    <row r="39" spans="1:16" x14ac:dyDescent="0.25">
      <c r="A39" s="21" t="s">
        <v>65</v>
      </c>
      <c r="B39" s="21" t="s">
        <v>66</v>
      </c>
      <c r="C39" s="22"/>
      <c r="D39" s="22"/>
      <c r="E39" s="22"/>
      <c r="F39" s="22"/>
      <c r="G39" s="22"/>
      <c r="H39" s="22"/>
      <c r="I39" s="22">
        <v>72</v>
      </c>
      <c r="J39" s="22">
        <v>7</v>
      </c>
      <c r="K39" s="22">
        <v>86</v>
      </c>
      <c r="L39" s="22"/>
      <c r="M39" s="22"/>
      <c r="N39" s="22"/>
      <c r="O39" s="22"/>
      <c r="P39" s="22">
        <v>165</v>
      </c>
    </row>
    <row r="40" spans="1:16" x14ac:dyDescent="0.25">
      <c r="A40" s="21" t="s">
        <v>119</v>
      </c>
      <c r="B40" s="21" t="s">
        <v>120</v>
      </c>
      <c r="C40" s="22"/>
      <c r="D40" s="22"/>
      <c r="E40" s="22"/>
      <c r="F40" s="22"/>
      <c r="G40" s="22"/>
      <c r="H40" s="22"/>
      <c r="I40" s="22"/>
      <c r="J40" s="22">
        <v>19</v>
      </c>
      <c r="K40" s="22">
        <v>18</v>
      </c>
      <c r="L40" s="22"/>
      <c r="M40" s="22"/>
      <c r="N40" s="22"/>
      <c r="O40" s="22">
        <v>37</v>
      </c>
      <c r="P40" s="22">
        <v>74</v>
      </c>
    </row>
    <row r="41" spans="1:16" x14ac:dyDescent="0.25">
      <c r="A41" s="21" t="s">
        <v>121</v>
      </c>
      <c r="B41" s="21" t="s">
        <v>122</v>
      </c>
      <c r="C41" s="22"/>
      <c r="D41" s="22"/>
      <c r="E41" s="22"/>
      <c r="F41" s="22"/>
      <c r="G41" s="22"/>
      <c r="H41" s="22"/>
      <c r="I41" s="22"/>
      <c r="J41" s="22">
        <v>3</v>
      </c>
      <c r="K41" s="22">
        <v>19</v>
      </c>
      <c r="L41" s="22"/>
      <c r="M41" s="22"/>
      <c r="N41" s="22"/>
      <c r="O41" s="22"/>
      <c r="P41" s="22">
        <v>22</v>
      </c>
    </row>
    <row r="42" spans="1:16" x14ac:dyDescent="0.25">
      <c r="A42" s="21" t="s">
        <v>88</v>
      </c>
      <c r="B42" s="21" t="s">
        <v>89</v>
      </c>
      <c r="C42" s="22"/>
      <c r="D42" s="22"/>
      <c r="E42" s="22"/>
      <c r="F42" s="22"/>
      <c r="G42" s="22"/>
      <c r="H42" s="22"/>
      <c r="I42" s="22">
        <v>20</v>
      </c>
      <c r="J42" s="22"/>
      <c r="K42" s="22">
        <v>20</v>
      </c>
      <c r="L42" s="22"/>
      <c r="M42" s="22"/>
      <c r="N42" s="22"/>
      <c r="O42" s="22"/>
      <c r="P42" s="22">
        <v>40</v>
      </c>
    </row>
    <row r="43" spans="1:16" x14ac:dyDescent="0.25">
      <c r="A43" s="21" t="s">
        <v>135</v>
      </c>
      <c r="B43" s="21" t="s">
        <v>136</v>
      </c>
      <c r="C43" s="22"/>
      <c r="D43" s="22"/>
      <c r="E43" s="22"/>
      <c r="F43" s="22"/>
      <c r="G43" s="22"/>
      <c r="H43" s="22"/>
      <c r="I43" s="22"/>
      <c r="J43" s="22"/>
      <c r="K43" s="22">
        <v>88</v>
      </c>
      <c r="L43" s="22"/>
      <c r="M43" s="22"/>
      <c r="N43" s="22"/>
      <c r="O43" s="22"/>
      <c r="P43" s="22">
        <v>88</v>
      </c>
    </row>
    <row r="44" spans="1:16" x14ac:dyDescent="0.25">
      <c r="A44" s="21" t="s">
        <v>20</v>
      </c>
      <c r="B44" s="21" t="s">
        <v>21</v>
      </c>
      <c r="C44" s="22"/>
      <c r="D44" s="22"/>
      <c r="E44" s="22">
        <v>4</v>
      </c>
      <c r="F44" s="22"/>
      <c r="G44" s="22"/>
      <c r="H44" s="22">
        <v>10</v>
      </c>
      <c r="I44" s="22">
        <v>14</v>
      </c>
      <c r="J44" s="22"/>
      <c r="K44" s="22">
        <v>31</v>
      </c>
      <c r="L44" s="22"/>
      <c r="M44" s="22"/>
      <c r="N44" s="22"/>
      <c r="O44" s="22"/>
      <c r="P44" s="22">
        <v>59</v>
      </c>
    </row>
    <row r="45" spans="1:16" x14ac:dyDescent="0.25">
      <c r="A45" s="21" t="s">
        <v>63</v>
      </c>
      <c r="B45" s="21" t="s">
        <v>64</v>
      </c>
      <c r="C45" s="22"/>
      <c r="D45" s="22"/>
      <c r="E45" s="22"/>
      <c r="F45" s="22"/>
      <c r="G45" s="22"/>
      <c r="H45" s="22"/>
      <c r="I45" s="22">
        <v>6</v>
      </c>
      <c r="J45" s="22"/>
      <c r="K45" s="22">
        <v>6</v>
      </c>
      <c r="L45" s="22"/>
      <c r="M45" s="22"/>
      <c r="N45" s="22"/>
      <c r="O45" s="22">
        <v>6</v>
      </c>
      <c r="P45" s="22">
        <v>18</v>
      </c>
    </row>
    <row r="46" spans="1:16" x14ac:dyDescent="0.25">
      <c r="A46" s="21" t="s">
        <v>43</v>
      </c>
      <c r="B46" s="21" t="s">
        <v>44</v>
      </c>
      <c r="C46" s="22">
        <v>5</v>
      </c>
      <c r="D46" s="22"/>
      <c r="E46" s="22"/>
      <c r="F46" s="22"/>
      <c r="G46" s="22"/>
      <c r="H46" s="22">
        <v>6</v>
      </c>
      <c r="I46" s="22">
        <v>68</v>
      </c>
      <c r="J46" s="22">
        <v>6</v>
      </c>
      <c r="K46" s="22">
        <v>85</v>
      </c>
      <c r="L46" s="22"/>
      <c r="M46" s="22">
        <v>29</v>
      </c>
      <c r="N46" s="22"/>
      <c r="O46" s="22"/>
      <c r="P46" s="22">
        <v>199</v>
      </c>
    </row>
    <row r="47" spans="1:16" x14ac:dyDescent="0.25">
      <c r="A47" s="21" t="s">
        <v>7</v>
      </c>
      <c r="B47" s="21" t="s">
        <v>8</v>
      </c>
      <c r="C47" s="22"/>
      <c r="D47" s="22"/>
      <c r="E47" s="22"/>
      <c r="F47" s="22"/>
      <c r="G47" s="22"/>
      <c r="H47" s="22"/>
      <c r="I47" s="22"/>
      <c r="J47" s="22"/>
      <c r="K47" s="22">
        <v>27</v>
      </c>
      <c r="L47" s="22"/>
      <c r="M47" s="22"/>
      <c r="N47" s="22"/>
      <c r="O47" s="22"/>
      <c r="P47" s="22">
        <v>27</v>
      </c>
    </row>
    <row r="48" spans="1:16" x14ac:dyDescent="0.25">
      <c r="A48" s="21" t="s">
        <v>101</v>
      </c>
      <c r="B48" s="21" t="s">
        <v>102</v>
      </c>
      <c r="C48" s="22"/>
      <c r="D48" s="22"/>
      <c r="E48" s="22"/>
      <c r="F48" s="22"/>
      <c r="G48" s="22"/>
      <c r="H48" s="22"/>
      <c r="I48" s="22"/>
      <c r="J48" s="22"/>
      <c r="K48" s="22">
        <v>154</v>
      </c>
      <c r="L48" s="22"/>
      <c r="M48" s="22">
        <v>45</v>
      </c>
      <c r="N48" s="22"/>
      <c r="O48" s="22"/>
      <c r="P48" s="22">
        <v>199</v>
      </c>
    </row>
    <row r="49" spans="1:16" x14ac:dyDescent="0.25">
      <c r="A49" s="21" t="s">
        <v>77</v>
      </c>
      <c r="B49" s="21" t="s">
        <v>78</v>
      </c>
      <c r="C49" s="22"/>
      <c r="D49" s="22">
        <v>4</v>
      </c>
      <c r="E49" s="22"/>
      <c r="F49" s="22"/>
      <c r="G49" s="22"/>
      <c r="H49" s="22"/>
      <c r="I49" s="22">
        <v>9</v>
      </c>
      <c r="J49" s="22"/>
      <c r="K49" s="22">
        <v>37</v>
      </c>
      <c r="L49" s="22"/>
      <c r="M49" s="22"/>
      <c r="N49" s="22"/>
      <c r="O49" s="22"/>
      <c r="P49" s="22">
        <v>50</v>
      </c>
    </row>
    <row r="50" spans="1:16" x14ac:dyDescent="0.25">
      <c r="A50" s="21" t="s">
        <v>55</v>
      </c>
      <c r="B50" s="21" t="s">
        <v>56</v>
      </c>
      <c r="C50" s="22"/>
      <c r="D50" s="22"/>
      <c r="E50" s="22"/>
      <c r="F50" s="22"/>
      <c r="G50" s="22"/>
      <c r="H50" s="22"/>
      <c r="I50" s="22"/>
      <c r="J50" s="22"/>
      <c r="K50" s="22">
        <v>50</v>
      </c>
      <c r="L50" s="22"/>
      <c r="M50" s="22"/>
      <c r="N50" s="22"/>
      <c r="O50" s="22"/>
      <c r="P50" s="22">
        <v>50</v>
      </c>
    </row>
    <row r="51" spans="1:16" x14ac:dyDescent="0.25">
      <c r="A51" s="21" t="s">
        <v>75</v>
      </c>
      <c r="B51" s="21" t="s">
        <v>76</v>
      </c>
      <c r="C51" s="22"/>
      <c r="D51" s="22"/>
      <c r="E51" s="22"/>
      <c r="F51" s="22"/>
      <c r="G51" s="22">
        <v>5</v>
      </c>
      <c r="H51" s="22">
        <v>2</v>
      </c>
      <c r="I51" s="22">
        <v>251</v>
      </c>
      <c r="J51" s="22"/>
      <c r="K51" s="22">
        <v>106</v>
      </c>
      <c r="L51" s="22"/>
      <c r="M51" s="22"/>
      <c r="N51" s="22"/>
      <c r="O51" s="22">
        <v>110</v>
      </c>
      <c r="P51" s="22">
        <v>474</v>
      </c>
    </row>
    <row r="52" spans="1:16" x14ac:dyDescent="0.25">
      <c r="A52" s="21" t="s">
        <v>90</v>
      </c>
      <c r="B52" s="21" t="s">
        <v>91</v>
      </c>
      <c r="C52" s="22"/>
      <c r="D52" s="22"/>
      <c r="E52" s="22"/>
      <c r="F52" s="22"/>
      <c r="G52" s="22"/>
      <c r="H52" s="22"/>
      <c r="I52" s="22"/>
      <c r="J52" s="22"/>
      <c r="K52" s="22">
        <v>132</v>
      </c>
      <c r="L52" s="22"/>
      <c r="M52" s="22"/>
      <c r="N52" s="22"/>
      <c r="O52" s="22"/>
      <c r="P52" s="22">
        <v>132</v>
      </c>
    </row>
    <row r="53" spans="1:16" x14ac:dyDescent="0.25">
      <c r="A53" s="21" t="s">
        <v>139</v>
      </c>
      <c r="B53" s="21" t="s">
        <v>140</v>
      </c>
      <c r="C53" s="22"/>
      <c r="D53" s="22"/>
      <c r="E53" s="22"/>
      <c r="F53" s="22"/>
      <c r="G53" s="22"/>
      <c r="H53" s="22"/>
      <c r="I53" s="22"/>
      <c r="J53" s="22">
        <v>38</v>
      </c>
      <c r="K53" s="22">
        <v>51</v>
      </c>
      <c r="L53" s="22"/>
      <c r="M53" s="22"/>
      <c r="N53" s="22"/>
      <c r="O53" s="22"/>
      <c r="P53" s="22">
        <v>89</v>
      </c>
    </row>
    <row r="54" spans="1:16" x14ac:dyDescent="0.25">
      <c r="A54" s="21" t="s">
        <v>4</v>
      </c>
      <c r="B54" s="21" t="s">
        <v>5</v>
      </c>
      <c r="C54" s="22"/>
      <c r="D54" s="22"/>
      <c r="E54" s="22"/>
      <c r="F54" s="22"/>
      <c r="G54" s="22"/>
      <c r="H54" s="22"/>
      <c r="I54" s="22"/>
      <c r="J54" s="22"/>
      <c r="K54" s="22">
        <v>5</v>
      </c>
      <c r="L54" s="22"/>
      <c r="M54" s="22"/>
      <c r="N54" s="22"/>
      <c r="O54" s="22"/>
      <c r="P54" s="22">
        <v>5</v>
      </c>
    </row>
    <row r="55" spans="1:16" x14ac:dyDescent="0.25">
      <c r="A55" s="21" t="s">
        <v>4</v>
      </c>
      <c r="B55" s="21" t="s">
        <v>6</v>
      </c>
      <c r="C55" s="22"/>
      <c r="D55" s="22"/>
      <c r="E55" s="22"/>
      <c r="F55" s="22"/>
      <c r="G55" s="22"/>
      <c r="H55" s="22"/>
      <c r="I55" s="22"/>
      <c r="J55" s="22"/>
      <c r="K55" s="22">
        <v>7</v>
      </c>
      <c r="L55" s="22"/>
      <c r="M55" s="22"/>
      <c r="N55" s="22"/>
      <c r="O55" s="22"/>
      <c r="P55" s="22">
        <v>7</v>
      </c>
    </row>
    <row r="56" spans="1:16" x14ac:dyDescent="0.25">
      <c r="A56" s="21" t="s">
        <v>32</v>
      </c>
      <c r="B56" s="21" t="s">
        <v>33</v>
      </c>
      <c r="C56" s="22"/>
      <c r="D56" s="22"/>
      <c r="E56" s="22"/>
      <c r="F56" s="22"/>
      <c r="G56" s="22"/>
      <c r="H56" s="22"/>
      <c r="I56" s="22">
        <v>7</v>
      </c>
      <c r="J56" s="22"/>
      <c r="K56" s="22">
        <v>109</v>
      </c>
      <c r="L56" s="22"/>
      <c r="M56" s="22"/>
      <c r="N56" s="22"/>
      <c r="O56" s="22">
        <v>88</v>
      </c>
      <c r="P56" s="22">
        <v>204</v>
      </c>
    </row>
    <row r="57" spans="1:16" x14ac:dyDescent="0.25">
      <c r="A57" s="21" t="s">
        <v>51</v>
      </c>
      <c r="B57" s="21" t="s">
        <v>52</v>
      </c>
      <c r="C57" s="22"/>
      <c r="D57" s="22"/>
      <c r="E57" s="22"/>
      <c r="F57" s="22"/>
      <c r="G57" s="22"/>
      <c r="H57" s="22"/>
      <c r="I57" s="22"/>
      <c r="J57" s="22"/>
      <c r="K57" s="22"/>
      <c r="L57" s="22"/>
      <c r="M57" s="22"/>
      <c r="N57" s="22"/>
      <c r="O57" s="22">
        <v>25</v>
      </c>
      <c r="P57" s="22">
        <v>25</v>
      </c>
    </row>
    <row r="58" spans="1:16" x14ac:dyDescent="0.25">
      <c r="A58" s="21" t="s">
        <v>117</v>
      </c>
      <c r="B58" s="21" t="s">
        <v>118</v>
      </c>
      <c r="C58" s="22"/>
      <c r="D58" s="22"/>
      <c r="E58" s="22"/>
      <c r="F58" s="22"/>
      <c r="G58" s="22"/>
      <c r="H58" s="22">
        <v>6</v>
      </c>
      <c r="I58" s="22"/>
      <c r="J58" s="22">
        <v>30</v>
      </c>
      <c r="K58" s="22">
        <v>12</v>
      </c>
      <c r="L58" s="22"/>
      <c r="M58" s="22"/>
      <c r="N58" s="22"/>
      <c r="O58" s="22">
        <v>50</v>
      </c>
      <c r="P58" s="22">
        <v>98</v>
      </c>
    </row>
    <row r="59" spans="1:16" x14ac:dyDescent="0.25">
      <c r="A59" s="21" t="s">
        <v>57</v>
      </c>
      <c r="B59" s="21" t="s">
        <v>58</v>
      </c>
      <c r="C59" s="22"/>
      <c r="D59" s="22"/>
      <c r="E59" s="22"/>
      <c r="F59" s="22"/>
      <c r="G59" s="22"/>
      <c r="H59" s="22"/>
      <c r="I59" s="22"/>
      <c r="J59" s="22"/>
      <c r="K59" s="22">
        <v>156</v>
      </c>
      <c r="L59" s="22"/>
      <c r="M59" s="22"/>
      <c r="N59" s="22"/>
      <c r="O59" s="22"/>
      <c r="P59" s="22">
        <v>156</v>
      </c>
    </row>
    <row r="60" spans="1:16" x14ac:dyDescent="0.25">
      <c r="A60" s="21" t="s">
        <v>131</v>
      </c>
      <c r="B60" s="21" t="s">
        <v>132</v>
      </c>
      <c r="C60" s="22"/>
      <c r="D60" s="22"/>
      <c r="E60" s="22"/>
      <c r="F60" s="22"/>
      <c r="G60" s="22"/>
      <c r="H60" s="22"/>
      <c r="I60" s="22"/>
      <c r="J60" s="22">
        <v>13</v>
      </c>
      <c r="K60" s="22"/>
      <c r="L60" s="22"/>
      <c r="M60" s="22"/>
      <c r="N60" s="22"/>
      <c r="O60" s="22">
        <v>128</v>
      </c>
      <c r="P60" s="22">
        <v>141</v>
      </c>
    </row>
    <row r="61" spans="1:16" x14ac:dyDescent="0.25">
      <c r="A61" s="21" t="s">
        <v>67</v>
      </c>
      <c r="B61" s="21" t="s">
        <v>68</v>
      </c>
      <c r="C61" s="22"/>
      <c r="D61" s="22"/>
      <c r="E61" s="22"/>
      <c r="F61" s="22"/>
      <c r="G61" s="22"/>
      <c r="H61" s="22"/>
      <c r="I61" s="22">
        <v>34</v>
      </c>
      <c r="J61" s="22"/>
      <c r="K61" s="22">
        <v>12</v>
      </c>
      <c r="L61" s="22"/>
      <c r="M61" s="22"/>
      <c r="N61" s="22"/>
      <c r="O61" s="22"/>
      <c r="P61" s="22">
        <v>46</v>
      </c>
    </row>
    <row r="62" spans="1:16" x14ac:dyDescent="0.25">
      <c r="A62" s="21" t="s">
        <v>67</v>
      </c>
      <c r="B62" s="21" t="s">
        <v>143</v>
      </c>
      <c r="C62" s="22"/>
      <c r="D62" s="22"/>
      <c r="E62" s="22"/>
      <c r="F62" s="22"/>
      <c r="G62" s="22"/>
      <c r="H62" s="22"/>
      <c r="I62" s="22">
        <v>57</v>
      </c>
      <c r="J62" s="22"/>
      <c r="K62" s="22">
        <v>4</v>
      </c>
      <c r="L62" s="22"/>
      <c r="M62" s="22"/>
      <c r="N62" s="22"/>
      <c r="O62" s="22"/>
      <c r="P62" s="22">
        <v>61</v>
      </c>
    </row>
    <row r="63" spans="1:16" x14ac:dyDescent="0.25">
      <c r="A63" s="21" t="s">
        <v>45</v>
      </c>
      <c r="B63" s="21" t="s">
        <v>46</v>
      </c>
      <c r="C63" s="22"/>
      <c r="D63" s="22"/>
      <c r="E63" s="22"/>
      <c r="F63" s="22"/>
      <c r="G63" s="22"/>
      <c r="H63" s="22"/>
      <c r="I63" s="22">
        <v>147</v>
      </c>
      <c r="J63" s="22"/>
      <c r="K63" s="22">
        <v>106</v>
      </c>
      <c r="L63" s="22"/>
      <c r="M63" s="22"/>
      <c r="N63" s="22"/>
      <c r="O63" s="22"/>
      <c r="P63" s="22">
        <v>253</v>
      </c>
    </row>
    <row r="64" spans="1:16" x14ac:dyDescent="0.25">
      <c r="A64" s="21" t="s">
        <v>113</v>
      </c>
      <c r="B64" s="21" t="s">
        <v>114</v>
      </c>
      <c r="C64" s="22"/>
      <c r="D64" s="22"/>
      <c r="E64" s="22"/>
      <c r="F64" s="22"/>
      <c r="G64" s="22"/>
      <c r="H64" s="22"/>
      <c r="I64" s="22">
        <v>205</v>
      </c>
      <c r="J64" s="22">
        <v>10</v>
      </c>
      <c r="K64" s="22">
        <v>28</v>
      </c>
      <c r="L64" s="22"/>
      <c r="M64" s="22"/>
      <c r="N64" s="22"/>
      <c r="O64" s="22"/>
      <c r="P64" s="22">
        <v>243</v>
      </c>
    </row>
    <row r="65" spans="1:16" x14ac:dyDescent="0.25">
      <c r="A65" s="21" t="s">
        <v>30</v>
      </c>
      <c r="B65" s="21" t="s">
        <v>31</v>
      </c>
      <c r="C65" s="22"/>
      <c r="D65" s="22"/>
      <c r="E65" s="22"/>
      <c r="F65" s="22"/>
      <c r="G65" s="22"/>
      <c r="H65" s="22"/>
      <c r="I65" s="22">
        <v>3</v>
      </c>
      <c r="J65" s="22"/>
      <c r="K65" s="22">
        <v>24</v>
      </c>
      <c r="L65" s="22"/>
      <c r="M65" s="22">
        <v>46</v>
      </c>
      <c r="N65" s="22"/>
      <c r="O65" s="22">
        <v>4</v>
      </c>
      <c r="P65" s="22">
        <v>77</v>
      </c>
    </row>
    <row r="66" spans="1:16" x14ac:dyDescent="0.25">
      <c r="A66" s="21" t="s">
        <v>111</v>
      </c>
      <c r="B66" s="21" t="s">
        <v>112</v>
      </c>
      <c r="C66" s="22"/>
      <c r="D66" s="22"/>
      <c r="E66" s="22"/>
      <c r="F66" s="22"/>
      <c r="G66" s="22"/>
      <c r="H66" s="22">
        <v>71</v>
      </c>
      <c r="I66" s="22"/>
      <c r="J66" s="22">
        <v>21</v>
      </c>
      <c r="K66" s="22">
        <v>138</v>
      </c>
      <c r="L66" s="22">
        <v>2</v>
      </c>
      <c r="M66" s="22"/>
      <c r="N66" s="22"/>
      <c r="O66" s="22">
        <v>292</v>
      </c>
      <c r="P66" s="22">
        <v>524</v>
      </c>
    </row>
    <row r="67" spans="1:16" x14ac:dyDescent="0.25">
      <c r="A67" s="21" t="s">
        <v>109</v>
      </c>
      <c r="B67" s="21" t="s">
        <v>110</v>
      </c>
      <c r="C67" s="22">
        <v>16</v>
      </c>
      <c r="D67" s="22"/>
      <c r="E67" s="22"/>
      <c r="F67" s="22"/>
      <c r="G67" s="22"/>
      <c r="H67" s="22">
        <v>11</v>
      </c>
      <c r="I67" s="22">
        <v>19</v>
      </c>
      <c r="J67" s="22"/>
      <c r="K67" s="22"/>
      <c r="L67" s="22"/>
      <c r="M67" s="22"/>
      <c r="N67" s="22"/>
      <c r="O67" s="22"/>
      <c r="P67" s="22">
        <v>46</v>
      </c>
    </row>
    <row r="68" spans="1:16" x14ac:dyDescent="0.25">
      <c r="A68" s="21" t="s">
        <v>127</v>
      </c>
      <c r="B68" s="21" t="s">
        <v>128</v>
      </c>
      <c r="C68" s="22"/>
      <c r="D68" s="22"/>
      <c r="E68" s="22"/>
      <c r="F68" s="22"/>
      <c r="G68" s="22"/>
      <c r="H68" s="22"/>
      <c r="I68" s="22"/>
      <c r="J68" s="22"/>
      <c r="K68" s="22">
        <v>57</v>
      </c>
      <c r="L68" s="22"/>
      <c r="M68" s="22"/>
      <c r="N68" s="22"/>
      <c r="O68" s="22"/>
      <c r="P68" s="22">
        <v>57</v>
      </c>
    </row>
    <row r="69" spans="1:16" x14ac:dyDescent="0.25">
      <c r="A69" s="21" t="s">
        <v>39</v>
      </c>
      <c r="B69" s="21" t="s">
        <v>40</v>
      </c>
      <c r="C69" s="22"/>
      <c r="D69" s="22"/>
      <c r="E69" s="22"/>
      <c r="F69" s="22"/>
      <c r="G69" s="22"/>
      <c r="H69" s="22"/>
      <c r="I69" s="22"/>
      <c r="J69" s="22">
        <v>73</v>
      </c>
      <c r="K69" s="22"/>
      <c r="L69" s="22"/>
      <c r="M69" s="22">
        <v>172</v>
      </c>
      <c r="N69" s="22"/>
      <c r="O69" s="22">
        <v>65</v>
      </c>
      <c r="P69" s="22">
        <v>310</v>
      </c>
    </row>
    <row r="70" spans="1:16" x14ac:dyDescent="0.25">
      <c r="A70" s="21" t="s">
        <v>103</v>
      </c>
      <c r="B70" s="21" t="s">
        <v>104</v>
      </c>
      <c r="C70" s="22"/>
      <c r="D70" s="22"/>
      <c r="E70" s="22"/>
      <c r="F70" s="22"/>
      <c r="G70" s="22"/>
      <c r="H70" s="22"/>
      <c r="I70" s="22"/>
      <c r="J70" s="22">
        <v>118</v>
      </c>
      <c r="K70" s="22">
        <v>90</v>
      </c>
      <c r="L70" s="22"/>
      <c r="M70" s="22"/>
      <c r="N70" s="22"/>
      <c r="O70" s="22"/>
      <c r="P70" s="22">
        <v>208</v>
      </c>
    </row>
    <row r="71" spans="1:16" x14ac:dyDescent="0.25">
      <c r="A71" s="21" t="s">
        <v>79</v>
      </c>
      <c r="B71" s="21" t="s">
        <v>80</v>
      </c>
      <c r="C71" s="22"/>
      <c r="D71" s="22"/>
      <c r="E71" s="22"/>
      <c r="F71" s="22"/>
      <c r="G71" s="22"/>
      <c r="H71" s="22"/>
      <c r="I71" s="22"/>
      <c r="J71" s="22"/>
      <c r="K71" s="22">
        <v>52</v>
      </c>
      <c r="L71" s="22"/>
      <c r="M71" s="22"/>
      <c r="N71" s="22"/>
      <c r="O71" s="22"/>
      <c r="P71" s="22">
        <v>52</v>
      </c>
    </row>
    <row r="72" spans="1:16" x14ac:dyDescent="0.25">
      <c r="A72" s="21" t="s">
        <v>123</v>
      </c>
      <c r="B72" s="21" t="s">
        <v>124</v>
      </c>
      <c r="C72" s="22"/>
      <c r="D72" s="22"/>
      <c r="E72" s="22"/>
      <c r="F72" s="22"/>
      <c r="G72" s="22"/>
      <c r="H72" s="22">
        <v>21</v>
      </c>
      <c r="I72" s="22"/>
      <c r="J72" s="22"/>
      <c r="K72" s="22">
        <v>104</v>
      </c>
      <c r="L72" s="22"/>
      <c r="M72" s="22"/>
      <c r="N72" s="22"/>
      <c r="O72" s="22"/>
      <c r="P72" s="22">
        <v>125</v>
      </c>
    </row>
    <row r="73" spans="1:16" x14ac:dyDescent="0.25">
      <c r="A73" s="21" t="s">
        <v>61</v>
      </c>
      <c r="B73" s="21" t="s">
        <v>62</v>
      </c>
      <c r="C73" s="22"/>
      <c r="D73" s="22"/>
      <c r="E73" s="22"/>
      <c r="F73" s="22"/>
      <c r="G73" s="22"/>
      <c r="H73" s="22"/>
      <c r="I73" s="22"/>
      <c r="J73" s="22"/>
      <c r="K73" s="22">
        <v>160</v>
      </c>
      <c r="L73" s="22"/>
      <c r="M73" s="22"/>
      <c r="N73" s="22"/>
      <c r="O73" s="22"/>
      <c r="P73" s="22">
        <v>160</v>
      </c>
    </row>
    <row r="74" spans="1:16" x14ac:dyDescent="0.25">
      <c r="A74" s="21" t="s">
        <v>141</v>
      </c>
      <c r="B74" s="21" t="s">
        <v>142</v>
      </c>
      <c r="C74" s="22"/>
      <c r="D74" s="22"/>
      <c r="E74" s="22"/>
      <c r="F74" s="22"/>
      <c r="G74" s="22"/>
      <c r="H74" s="22"/>
      <c r="I74" s="22"/>
      <c r="J74" s="22"/>
      <c r="K74" s="22"/>
      <c r="L74" s="22"/>
      <c r="M74" s="22"/>
      <c r="N74" s="22"/>
      <c r="O74" s="22">
        <v>118</v>
      </c>
      <c r="P74" s="22">
        <v>118</v>
      </c>
    </row>
    <row r="75" spans="1:16" x14ac:dyDescent="0.25">
      <c r="A75" s="21" t="s">
        <v>49</v>
      </c>
      <c r="B75" s="21" t="s">
        <v>50</v>
      </c>
      <c r="C75" s="22"/>
      <c r="D75" s="22"/>
      <c r="E75" s="22"/>
      <c r="F75" s="22"/>
      <c r="G75" s="22"/>
      <c r="H75" s="22"/>
      <c r="I75" s="22"/>
      <c r="J75" s="22"/>
      <c r="K75" s="22"/>
      <c r="L75" s="22"/>
      <c r="M75" s="22"/>
      <c r="N75" s="22"/>
      <c r="O75" s="22">
        <v>111</v>
      </c>
      <c r="P75" s="22">
        <v>111</v>
      </c>
    </row>
    <row r="76" spans="1:16" x14ac:dyDescent="0.25">
      <c r="A76" s="21" t="s">
        <v>73</v>
      </c>
      <c r="B76" s="21" t="s">
        <v>74</v>
      </c>
      <c r="C76" s="22"/>
      <c r="D76" s="22"/>
      <c r="E76" s="22"/>
      <c r="F76" s="22"/>
      <c r="G76" s="22"/>
      <c r="H76" s="22"/>
      <c r="I76" s="22">
        <v>7</v>
      </c>
      <c r="J76" s="22">
        <v>16</v>
      </c>
      <c r="K76" s="22">
        <v>117</v>
      </c>
      <c r="L76" s="22"/>
      <c r="M76" s="22"/>
      <c r="N76" s="22"/>
      <c r="O76" s="22">
        <v>3</v>
      </c>
      <c r="P76" s="22">
        <v>143</v>
      </c>
    </row>
    <row r="77" spans="1:16" x14ac:dyDescent="0.25">
      <c r="A77" s="21" t="s">
        <v>94</v>
      </c>
      <c r="B77" s="21" t="s">
        <v>95</v>
      </c>
      <c r="C77" s="22"/>
      <c r="D77" s="22"/>
      <c r="E77" s="22"/>
      <c r="F77" s="22"/>
      <c r="G77" s="22"/>
      <c r="H77" s="22"/>
      <c r="I77" s="22"/>
      <c r="J77" s="22"/>
      <c r="K77" s="22">
        <v>3</v>
      </c>
      <c r="L77" s="22"/>
      <c r="M77" s="22"/>
      <c r="N77" s="22"/>
      <c r="O77" s="22"/>
      <c r="P77" s="22">
        <v>3</v>
      </c>
    </row>
    <row r="78" spans="1:16" x14ac:dyDescent="0.25">
      <c r="C78" s="22">
        <f>SUBTOTAL(109,Tabula1[Spuldzes tips 1])</f>
        <v>86</v>
      </c>
      <c r="D78" s="22">
        <f>SUBTOTAL(109,Tabula1[Spuldzes tips 10])</f>
        <v>10</v>
      </c>
      <c r="E78" s="22">
        <f>SUBTOTAL(109,Tabula1[Spuldzes tips 12])</f>
        <v>4</v>
      </c>
      <c r="F78" s="22">
        <f>SUBTOTAL(109,Tabula1[Spuldzes tips 13])</f>
        <v>62</v>
      </c>
      <c r="G78" s="22">
        <f>SUBTOTAL(109,Tabula1[Spuldzes tips 2])</f>
        <v>5</v>
      </c>
      <c r="H78" s="22">
        <f>SUBTOTAL(109,Tabula1[Spuldzes tips 3])</f>
        <v>350</v>
      </c>
      <c r="I78" s="22">
        <f>SUBTOTAL(109,Tabula1[Spuldzes tips 4])</f>
        <v>1302</v>
      </c>
      <c r="J78" s="22">
        <f>SUBTOTAL(109,Tabula1[Spuldzes tips 5])</f>
        <v>684</v>
      </c>
      <c r="K78" s="22">
        <f>SUBTOTAL(109,Tabula1[Spuldzes tips 6])</f>
        <v>4350</v>
      </c>
      <c r="L78" s="22">
        <f>SUBTOTAL(109,Tabula1[Spuldzes tips 7])</f>
        <v>4</v>
      </c>
      <c r="M78" s="22">
        <f>SUBTOTAL(109,Tabula1[Spuldzes tips 8])</f>
        <v>511</v>
      </c>
      <c r="N78" s="22">
        <f>SUBTOTAL(109,Tabula1[Spuldzes tips 9])</f>
        <v>8</v>
      </c>
      <c r="O78" s="22">
        <f>SUBTOTAL(109,Tabula1[Spuldzes tips 11])</f>
        <v>1912</v>
      </c>
      <c r="P78" s="22">
        <f>SUBTOTAL(109,Tabula1[Kopā])</f>
        <v>9288</v>
      </c>
    </row>
    <row r="82" spans="1:1" x14ac:dyDescent="0.25">
      <c r="A82" s="21" t="s">
        <v>373</v>
      </c>
    </row>
    <row r="84" spans="1:1" x14ac:dyDescent="0.25">
      <c r="A84" s="21" t="s">
        <v>374</v>
      </c>
    </row>
    <row r="85" spans="1:1" x14ac:dyDescent="0.25">
      <c r="A85" s="21" t="s">
        <v>375</v>
      </c>
    </row>
    <row r="87" spans="1:1" x14ac:dyDescent="0.25">
      <c r="A87" s="21" t="s">
        <v>377</v>
      </c>
    </row>
    <row r="89" spans="1:1" x14ac:dyDescent="0.25">
      <c r="A89" s="21" t="s">
        <v>376</v>
      </c>
    </row>
    <row r="91" spans="1:1" ht="15.75" thickBot="1" x14ac:dyDescent="0.3">
      <c r="A91" s="51" t="s">
        <v>387</v>
      </c>
    </row>
  </sheetData>
  <pageMargins left="0.70866141732283472" right="0.70866141732283472" top="0.94488188976377963" bottom="0.74803149606299213" header="0.31496062992125984" footer="0.31496062992125984"/>
  <pageSetup paperSize="9" scale="37" fitToHeight="0" orientation="landscape" r:id="rId1"/>
  <headerFooter>
    <oddHeader>&amp;R1.pielikums pie iepirkuma
Nr. RVPIKSD 2024/23 nolikuma
3.tabula</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6C9E-0CBC-4222-8D95-152E69D58E75}">
  <sheetPr>
    <pageSetUpPr fitToPage="1"/>
  </sheetPr>
  <dimension ref="A1:L45"/>
  <sheetViews>
    <sheetView workbookViewId="0">
      <selection activeCell="L8" sqref="L8"/>
    </sheetView>
  </sheetViews>
  <sheetFormatPr defaultRowHeight="15" x14ac:dyDescent="0.25"/>
  <cols>
    <col min="2" max="2" width="7.28515625" customWidth="1"/>
    <col min="3" max="3" width="23.42578125" customWidth="1"/>
    <col min="4" max="4" width="22.42578125" customWidth="1"/>
    <col min="5" max="5" width="10.7109375" customWidth="1"/>
    <col min="6" max="7" width="12.5703125" customWidth="1"/>
  </cols>
  <sheetData>
    <row r="1" spans="1:12" ht="15.75" x14ac:dyDescent="0.25">
      <c r="A1" s="42"/>
      <c r="B1" s="42"/>
      <c r="C1" s="42"/>
      <c r="D1" s="42"/>
      <c r="E1" s="42"/>
      <c r="F1" s="42"/>
      <c r="G1" s="42"/>
      <c r="H1" s="42"/>
      <c r="I1" s="42"/>
      <c r="J1" s="43" t="s">
        <v>388</v>
      </c>
      <c r="K1" s="42"/>
      <c r="L1" s="42"/>
    </row>
    <row r="2" spans="1:12" ht="15.75" x14ac:dyDescent="0.25">
      <c r="A2" s="42"/>
      <c r="B2" s="42"/>
      <c r="C2" s="42"/>
      <c r="D2" s="42"/>
      <c r="E2" s="42"/>
      <c r="F2" s="42"/>
      <c r="G2" s="42"/>
      <c r="H2" s="42"/>
      <c r="I2" s="42"/>
      <c r="J2" s="44" t="s">
        <v>408</v>
      </c>
      <c r="K2" s="42"/>
      <c r="L2" s="42"/>
    </row>
    <row r="3" spans="1:12" ht="15.75" x14ac:dyDescent="0.25">
      <c r="A3" s="42"/>
      <c r="B3" s="42"/>
      <c r="C3" s="42"/>
      <c r="D3" s="42"/>
      <c r="E3" s="45" t="s">
        <v>371</v>
      </c>
      <c r="F3" s="42"/>
      <c r="G3" s="42"/>
      <c r="H3" s="42"/>
      <c r="I3" s="42"/>
      <c r="J3" s="42"/>
      <c r="K3" s="42"/>
      <c r="L3" s="42"/>
    </row>
    <row r="4" spans="1:12" ht="15.75" x14ac:dyDescent="0.25">
      <c r="A4" s="42"/>
      <c r="B4" s="42"/>
      <c r="C4" s="42"/>
      <c r="D4" s="42"/>
      <c r="E4" s="45"/>
      <c r="F4" s="42"/>
      <c r="G4" s="42"/>
      <c r="H4" s="42"/>
      <c r="I4" s="42"/>
      <c r="J4" s="42"/>
      <c r="K4" s="42"/>
      <c r="L4" s="42"/>
    </row>
    <row r="5" spans="1:12" ht="15.75" x14ac:dyDescent="0.25">
      <c r="A5" s="42"/>
      <c r="B5" s="42"/>
      <c r="C5" s="42"/>
      <c r="D5" s="42"/>
      <c r="E5" s="45" t="s">
        <v>372</v>
      </c>
      <c r="F5" s="42"/>
      <c r="G5" s="42"/>
      <c r="H5" s="42"/>
      <c r="I5" s="42"/>
      <c r="J5" s="42"/>
      <c r="K5" s="42"/>
      <c r="L5" s="42"/>
    </row>
    <row r="6" spans="1:12" ht="15" customHeight="1" x14ac:dyDescent="0.25">
      <c r="A6" s="42"/>
      <c r="B6" s="42"/>
      <c r="C6" s="42"/>
      <c r="D6" s="42"/>
      <c r="E6" s="46" t="s">
        <v>409</v>
      </c>
      <c r="F6" s="42"/>
      <c r="G6" s="42"/>
      <c r="H6" s="42"/>
      <c r="I6" s="42"/>
      <c r="J6" s="42"/>
      <c r="K6" s="42"/>
      <c r="L6" s="42"/>
    </row>
    <row r="7" spans="1:12" ht="15" customHeight="1" x14ac:dyDescent="0.25">
      <c r="A7" s="42"/>
      <c r="B7" s="42"/>
      <c r="C7" s="42"/>
      <c r="D7" s="42"/>
      <c r="E7" s="46"/>
      <c r="F7" s="42"/>
      <c r="G7" s="42"/>
      <c r="H7" s="42"/>
      <c r="I7" s="42"/>
      <c r="J7" s="42"/>
      <c r="K7" s="42"/>
      <c r="L7" s="42"/>
    </row>
    <row r="8" spans="1:12" ht="15" customHeight="1" x14ac:dyDescent="0.25">
      <c r="A8" s="42"/>
      <c r="B8" s="42"/>
      <c r="C8" s="42"/>
      <c r="D8" s="42"/>
      <c r="E8" s="46"/>
      <c r="F8" s="42"/>
      <c r="G8" s="42"/>
      <c r="H8" s="42"/>
      <c r="I8" s="42"/>
      <c r="J8" s="42"/>
      <c r="K8" s="42"/>
      <c r="L8" s="42"/>
    </row>
    <row r="9" spans="1:12" ht="15" customHeight="1" x14ac:dyDescent="0.25">
      <c r="A9" s="42"/>
      <c r="B9" s="42"/>
      <c r="C9" s="47" t="s">
        <v>378</v>
      </c>
      <c r="D9" s="48"/>
      <c r="E9" s="46"/>
      <c r="F9" s="42"/>
      <c r="G9" s="42"/>
      <c r="H9" s="42"/>
      <c r="I9" s="42"/>
      <c r="J9" s="42"/>
      <c r="K9" s="42"/>
      <c r="L9" s="42"/>
    </row>
    <row r="10" spans="1:12" ht="15" customHeight="1" x14ac:dyDescent="0.25">
      <c r="A10" s="42"/>
      <c r="B10" s="42"/>
      <c r="C10" s="47" t="s">
        <v>379</v>
      </c>
      <c r="D10" s="48"/>
      <c r="E10" s="46"/>
      <c r="F10" s="42"/>
      <c r="G10" s="42"/>
      <c r="H10" s="42"/>
      <c r="I10" s="42"/>
      <c r="J10" s="42"/>
      <c r="K10" s="42"/>
      <c r="L10" s="42"/>
    </row>
    <row r="11" spans="1:12" ht="15" customHeight="1" x14ac:dyDescent="0.25">
      <c r="A11" s="42"/>
      <c r="B11" s="42"/>
      <c r="C11" s="47" t="s">
        <v>380</v>
      </c>
      <c r="D11" s="48"/>
      <c r="E11" s="46"/>
      <c r="F11" s="42"/>
      <c r="G11" s="42"/>
      <c r="H11" s="42"/>
      <c r="I11" s="42"/>
      <c r="J11" s="42"/>
      <c r="K11" s="42"/>
      <c r="L11" s="42"/>
    </row>
    <row r="12" spans="1:12" ht="15" customHeight="1" x14ac:dyDescent="0.25">
      <c r="A12" s="42"/>
      <c r="B12" s="42"/>
      <c r="C12" s="47" t="s">
        <v>381</v>
      </c>
      <c r="D12" s="48"/>
      <c r="E12" s="46"/>
      <c r="F12" s="42"/>
      <c r="G12" s="42"/>
      <c r="H12" s="42"/>
      <c r="I12" s="42"/>
      <c r="J12" s="42"/>
      <c r="K12" s="42"/>
      <c r="L12" s="42"/>
    </row>
    <row r="13" spans="1:12" ht="15" customHeight="1" x14ac:dyDescent="0.25">
      <c r="A13" s="42"/>
      <c r="B13" s="42"/>
      <c r="C13" s="47" t="s">
        <v>382</v>
      </c>
      <c r="D13" s="48"/>
      <c r="E13" s="46"/>
      <c r="F13" s="42"/>
      <c r="G13" s="42"/>
      <c r="H13" s="42"/>
      <c r="I13" s="42"/>
      <c r="J13" s="42"/>
      <c r="K13" s="42"/>
      <c r="L13" s="42"/>
    </row>
    <row r="14" spans="1:12" ht="15" customHeight="1" x14ac:dyDescent="0.25">
      <c r="A14" s="42"/>
      <c r="B14" s="42"/>
      <c r="C14" s="47" t="s">
        <v>383</v>
      </c>
      <c r="D14" s="48"/>
      <c r="E14" s="46"/>
      <c r="F14" s="42"/>
      <c r="G14" s="42"/>
      <c r="H14" s="42"/>
      <c r="I14" s="42"/>
      <c r="J14" s="42"/>
      <c r="K14" s="42"/>
      <c r="L14" s="42"/>
    </row>
    <row r="15" spans="1:12" ht="15" customHeight="1" x14ac:dyDescent="0.25">
      <c r="A15" s="42"/>
      <c r="B15" s="42"/>
      <c r="C15" s="47" t="s">
        <v>385</v>
      </c>
      <c r="D15" s="48"/>
      <c r="E15" s="46"/>
      <c r="F15" s="42"/>
      <c r="G15" s="42"/>
      <c r="H15" s="42"/>
      <c r="I15" s="42"/>
      <c r="J15" s="42"/>
      <c r="K15" s="42"/>
      <c r="L15" s="42"/>
    </row>
    <row r="16" spans="1:12" ht="15" customHeight="1" x14ac:dyDescent="0.25">
      <c r="A16" s="42"/>
      <c r="B16" s="42"/>
      <c r="C16" s="47" t="s">
        <v>384</v>
      </c>
      <c r="D16" s="48"/>
      <c r="E16" s="46"/>
      <c r="F16" s="42"/>
      <c r="G16" s="42"/>
      <c r="H16" s="42"/>
      <c r="I16" s="42"/>
      <c r="J16" s="42"/>
      <c r="K16" s="42"/>
      <c r="L16" s="42"/>
    </row>
    <row r="18" spans="2:10" ht="90" customHeight="1" x14ac:dyDescent="0.25">
      <c r="B18" s="29" t="s">
        <v>148</v>
      </c>
      <c r="C18" s="96" t="s">
        <v>346</v>
      </c>
      <c r="D18" s="97"/>
      <c r="E18" s="29" t="s">
        <v>348</v>
      </c>
      <c r="F18" s="29" t="s">
        <v>349</v>
      </c>
      <c r="G18" s="29" t="s">
        <v>350</v>
      </c>
      <c r="H18" s="29" t="s">
        <v>351</v>
      </c>
      <c r="I18" s="29" t="s">
        <v>389</v>
      </c>
      <c r="J18" s="30" t="s">
        <v>352</v>
      </c>
    </row>
    <row r="19" spans="2:10" x14ac:dyDescent="0.25">
      <c r="B19" s="23">
        <v>1</v>
      </c>
      <c r="C19" s="23" t="s">
        <v>151</v>
      </c>
      <c r="D19" s="23"/>
      <c r="E19" s="23" t="s">
        <v>347</v>
      </c>
      <c r="F19" s="34"/>
      <c r="G19" s="23">
        <v>86</v>
      </c>
      <c r="H19" s="32"/>
      <c r="I19" s="32"/>
      <c r="J19" s="32"/>
    </row>
    <row r="20" spans="2:10" x14ac:dyDescent="0.25">
      <c r="B20" s="23">
        <v>2</v>
      </c>
      <c r="C20" s="23" t="s">
        <v>185</v>
      </c>
      <c r="D20" s="23"/>
      <c r="E20" s="23" t="s">
        <v>347</v>
      </c>
      <c r="F20" s="34"/>
      <c r="G20" s="23">
        <v>5</v>
      </c>
      <c r="H20" s="32"/>
      <c r="I20" s="32"/>
      <c r="J20" s="32"/>
    </row>
    <row r="21" spans="2:10" x14ac:dyDescent="0.25">
      <c r="B21" s="23">
        <v>3</v>
      </c>
      <c r="C21" s="23" t="s">
        <v>198</v>
      </c>
      <c r="D21" s="23"/>
      <c r="E21" s="23" t="s">
        <v>347</v>
      </c>
      <c r="F21" s="34"/>
      <c r="G21" s="23">
        <v>350</v>
      </c>
      <c r="H21" s="32"/>
      <c r="I21" s="32"/>
      <c r="J21" s="32"/>
    </row>
    <row r="22" spans="2:10" x14ac:dyDescent="0.25">
      <c r="B22" s="23">
        <v>4</v>
      </c>
      <c r="C22" s="23" t="s">
        <v>211</v>
      </c>
      <c r="D22" s="23"/>
      <c r="E22" s="23" t="s">
        <v>347</v>
      </c>
      <c r="F22" s="34"/>
      <c r="G22" s="23">
        <v>1302</v>
      </c>
      <c r="H22" s="32"/>
      <c r="I22" s="32"/>
      <c r="J22" s="32"/>
    </row>
    <row r="23" spans="2:10" x14ac:dyDescent="0.25">
      <c r="B23" s="23">
        <v>5</v>
      </c>
      <c r="C23" s="23" t="s">
        <v>223</v>
      </c>
      <c r="D23" s="23"/>
      <c r="E23" s="23" t="s">
        <v>347</v>
      </c>
      <c r="F23" s="34"/>
      <c r="G23" s="23">
        <v>684</v>
      </c>
      <c r="H23" s="32"/>
      <c r="I23" s="32"/>
      <c r="J23" s="32"/>
    </row>
    <row r="24" spans="2:10" x14ac:dyDescent="0.25">
      <c r="B24" s="23">
        <v>6</v>
      </c>
      <c r="C24" s="23" t="s">
        <v>236</v>
      </c>
      <c r="D24" s="23"/>
      <c r="E24" s="23" t="s">
        <v>347</v>
      </c>
      <c r="F24" s="34"/>
      <c r="G24" s="23">
        <v>4350</v>
      </c>
      <c r="H24" s="32"/>
      <c r="I24" s="32"/>
      <c r="J24" s="32"/>
    </row>
    <row r="25" spans="2:10" x14ac:dyDescent="0.25">
      <c r="B25" s="23">
        <v>7</v>
      </c>
      <c r="C25" s="23" t="s">
        <v>248</v>
      </c>
      <c r="D25" s="23"/>
      <c r="E25" s="23" t="s">
        <v>347</v>
      </c>
      <c r="F25" s="34"/>
      <c r="G25" s="23">
        <v>4</v>
      </c>
      <c r="H25" s="32"/>
      <c r="I25" s="32"/>
      <c r="J25" s="32"/>
    </row>
    <row r="26" spans="2:10" x14ac:dyDescent="0.25">
      <c r="B26" s="23">
        <v>8</v>
      </c>
      <c r="C26" s="23" t="s">
        <v>260</v>
      </c>
      <c r="D26" s="23"/>
      <c r="E26" s="23" t="s">
        <v>347</v>
      </c>
      <c r="F26" s="34"/>
      <c r="G26" s="23">
        <v>511</v>
      </c>
      <c r="H26" s="32"/>
      <c r="I26" s="32"/>
      <c r="J26" s="32"/>
    </row>
    <row r="27" spans="2:10" x14ac:dyDescent="0.25">
      <c r="B27" s="23">
        <v>9</v>
      </c>
      <c r="C27" s="23" t="s">
        <v>272</v>
      </c>
      <c r="D27" s="23"/>
      <c r="E27" s="23" t="s">
        <v>347</v>
      </c>
      <c r="F27" s="34"/>
      <c r="G27" s="23">
        <v>8</v>
      </c>
      <c r="H27" s="32"/>
      <c r="I27" s="32"/>
      <c r="J27" s="32"/>
    </row>
    <row r="28" spans="2:10" x14ac:dyDescent="0.25">
      <c r="B28" s="23">
        <v>10</v>
      </c>
      <c r="C28" s="23" t="s">
        <v>284</v>
      </c>
      <c r="D28" s="23"/>
      <c r="E28" s="23" t="s">
        <v>347</v>
      </c>
      <c r="F28" s="34"/>
      <c r="G28" s="23">
        <v>10</v>
      </c>
      <c r="H28" s="32"/>
      <c r="I28" s="32"/>
      <c r="J28" s="32"/>
    </row>
    <row r="29" spans="2:10" x14ac:dyDescent="0.25">
      <c r="B29" s="23">
        <v>11</v>
      </c>
      <c r="C29" s="23" t="s">
        <v>296</v>
      </c>
      <c r="D29" s="23"/>
      <c r="E29" s="23" t="s">
        <v>347</v>
      </c>
      <c r="F29" s="34"/>
      <c r="G29" s="23">
        <v>1912</v>
      </c>
      <c r="H29" s="32"/>
      <c r="I29" s="32"/>
      <c r="J29" s="32"/>
    </row>
    <row r="30" spans="2:10" x14ac:dyDescent="0.25">
      <c r="B30" s="23">
        <v>12</v>
      </c>
      <c r="C30" s="23" t="s">
        <v>308</v>
      </c>
      <c r="D30" s="23"/>
      <c r="E30" s="23" t="s">
        <v>347</v>
      </c>
      <c r="F30" s="34"/>
      <c r="G30" s="23">
        <v>4</v>
      </c>
      <c r="H30" s="32"/>
      <c r="I30" s="32"/>
      <c r="J30" s="32"/>
    </row>
    <row r="31" spans="2:10" x14ac:dyDescent="0.25">
      <c r="B31" s="26">
        <v>13</v>
      </c>
      <c r="C31" s="26" t="s">
        <v>320</v>
      </c>
      <c r="D31" s="26"/>
      <c r="E31" s="26" t="s">
        <v>347</v>
      </c>
      <c r="F31" s="35"/>
      <c r="G31" s="26">
        <v>62</v>
      </c>
      <c r="H31" s="32"/>
      <c r="I31" s="32"/>
      <c r="J31" s="32"/>
    </row>
    <row r="32" spans="2:10" x14ac:dyDescent="0.25">
      <c r="B32" s="25"/>
      <c r="C32" s="27" t="s">
        <v>353</v>
      </c>
      <c r="D32" s="27"/>
      <c r="E32" s="28"/>
      <c r="F32" s="36">
        <f>SUM(F19:F31)</f>
        <v>0</v>
      </c>
      <c r="G32" s="31">
        <f t="shared" ref="G32:J32" si="0">SUM(G19:G31)</f>
        <v>9288</v>
      </c>
      <c r="H32" s="33">
        <f t="shared" si="0"/>
        <v>0</v>
      </c>
      <c r="I32" s="33">
        <f>SUM(I19:I31)</f>
        <v>0</v>
      </c>
      <c r="J32" s="33">
        <f t="shared" si="0"/>
        <v>0</v>
      </c>
    </row>
    <row r="34" spans="2:11" x14ac:dyDescent="0.25">
      <c r="B34" s="55"/>
      <c r="C34" s="55" t="s">
        <v>392</v>
      </c>
      <c r="D34" s="55"/>
      <c r="E34" s="55"/>
      <c r="F34" s="55"/>
      <c r="G34" s="55"/>
      <c r="H34" s="55"/>
      <c r="I34" s="55"/>
      <c r="J34" s="55"/>
      <c r="K34" s="55"/>
    </row>
    <row r="35" spans="2:11" x14ac:dyDescent="0.25">
      <c r="B35" s="55"/>
      <c r="C35" s="55"/>
      <c r="D35" s="55"/>
      <c r="E35" s="55"/>
      <c r="F35" s="55"/>
      <c r="G35" s="55"/>
      <c r="H35" s="55"/>
      <c r="I35" s="55"/>
      <c r="J35" s="55"/>
      <c r="K35" s="55"/>
    </row>
    <row r="36" spans="2:11" x14ac:dyDescent="0.25">
      <c r="B36" t="s">
        <v>373</v>
      </c>
    </row>
    <row r="38" spans="2:11" x14ac:dyDescent="0.25">
      <c r="B38" t="s">
        <v>374</v>
      </c>
    </row>
    <row r="39" spans="2:11" x14ac:dyDescent="0.25">
      <c r="B39" t="s">
        <v>375</v>
      </c>
    </row>
    <row r="41" spans="2:11" x14ac:dyDescent="0.25">
      <c r="B41" t="s">
        <v>377</v>
      </c>
    </row>
    <row r="43" spans="2:11" x14ac:dyDescent="0.25">
      <c r="B43" t="s">
        <v>376</v>
      </c>
    </row>
    <row r="45" spans="2:11" x14ac:dyDescent="0.25">
      <c r="B45" s="50" t="s">
        <v>387</v>
      </c>
    </row>
  </sheetData>
  <mergeCells count="1">
    <mergeCell ref="C18:D18"/>
  </mergeCell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5</vt:i4>
      </vt:variant>
      <vt:variant>
        <vt:lpstr>Diapazoni ar nosaukumiem</vt:lpstr>
      </vt:variant>
      <vt:variant>
        <vt:i4>1</vt:i4>
      </vt:variant>
    </vt:vector>
  </HeadingPairs>
  <TitlesOfParts>
    <vt:vector size="6" baseType="lpstr">
      <vt:lpstr>Tehn.spec-Tehn.pied</vt:lpstr>
      <vt:lpstr> Tehn.spec.1.tabula</vt:lpstr>
      <vt:lpstr>Tehniskās spec. 2.tabula</vt:lpstr>
      <vt:lpstr>Tehn.sp.3.tabula Detalizācija</vt:lpstr>
      <vt:lpstr>Finanšu piedāvājums</vt:lpstr>
      <vt:lpstr>' Tehn.spec.1.tabula'!_Hlk165364670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Ilona Doniņa</dc:creator>
  <cp:keywords/>
  <dc:description/>
  <cp:lastModifiedBy>Agita Forande</cp:lastModifiedBy>
  <cp:lastPrinted>2024-10-17T08:39:08Z</cp:lastPrinted>
  <dcterms:created xsi:type="dcterms:W3CDTF">2024-07-02T14:15:29Z</dcterms:created>
  <dcterms:modified xsi:type="dcterms:W3CDTF">2024-10-17T08:39:32Z</dcterms:modified>
  <cp:category/>
</cp:coreProperties>
</file>